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ni\Downloads\"/>
    </mc:Choice>
  </mc:AlternateContent>
  <xr:revisionPtr revIDLastSave="0" documentId="13_ncr:1_{BF978220-A342-47CB-8881-7A52460FFCA0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Plantilla EVM" sheetId="14" r:id="rId1"/>
    <sheet name="Ejemplo" sheetId="1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24" i="14" l="1"/>
  <c r="N24" i="14"/>
  <c r="M24" i="14"/>
  <c r="L24" i="14"/>
  <c r="K24" i="14"/>
  <c r="J24" i="14"/>
  <c r="I24" i="14"/>
  <c r="H24" i="14"/>
  <c r="G24" i="14"/>
  <c r="F24" i="14"/>
  <c r="E24" i="14"/>
  <c r="D24" i="14"/>
  <c r="D25" i="14" s="1"/>
  <c r="E22" i="14"/>
  <c r="F22" i="14" s="1"/>
  <c r="G22" i="14" s="1"/>
  <c r="H22" i="14" s="1"/>
  <c r="I22" i="14" s="1"/>
  <c r="J22" i="14" s="1"/>
  <c r="K22" i="14" s="1"/>
  <c r="L22" i="14" s="1"/>
  <c r="M22" i="14" s="1"/>
  <c r="N22" i="14" s="1"/>
  <c r="O22" i="14" s="1"/>
  <c r="D22" i="14"/>
  <c r="E20" i="14"/>
  <c r="F20" i="14" s="1"/>
  <c r="G20" i="14" s="1"/>
  <c r="H20" i="14" s="1"/>
  <c r="I20" i="14" s="1"/>
  <c r="J20" i="14" s="1"/>
  <c r="K20" i="14" s="1"/>
  <c r="L20" i="14" s="1"/>
  <c r="M20" i="14" s="1"/>
  <c r="N20" i="14" s="1"/>
  <c r="O20" i="14" s="1"/>
  <c r="D20" i="14"/>
  <c r="E21" i="16"/>
  <c r="F21" i="16" s="1"/>
  <c r="G21" i="16" s="1"/>
  <c r="H21" i="16" s="1"/>
  <c r="I21" i="16" s="1"/>
  <c r="J21" i="16" s="1"/>
  <c r="D21" i="16"/>
  <c r="E19" i="16"/>
  <c r="F19" i="16" s="1"/>
  <c r="G19" i="16" s="1"/>
  <c r="H19" i="16" s="1"/>
  <c r="I19" i="16" s="1"/>
  <c r="J19" i="16" s="1"/>
  <c r="K19" i="16" s="1"/>
  <c r="L19" i="16" s="1"/>
  <c r="M19" i="16" s="1"/>
  <c r="N19" i="16" s="1"/>
  <c r="O19" i="16" s="1"/>
  <c r="C26" i="16" s="1"/>
  <c r="J23" i="16" s="1"/>
  <c r="D19" i="16"/>
  <c r="G23" i="16" l="1"/>
  <c r="D23" i="16"/>
  <c r="E23" i="16"/>
  <c r="F23" i="16"/>
  <c r="H23" i="16"/>
  <c r="E25" i="14"/>
  <c r="F25" i="14" s="1"/>
  <c r="G25" i="14" s="1"/>
  <c r="H25" i="14" s="1"/>
  <c r="I25" i="14" s="1"/>
  <c r="J25" i="14" s="1"/>
  <c r="K25" i="14" s="1"/>
  <c r="L25" i="14" s="1"/>
  <c r="M25" i="14" s="1"/>
  <c r="N25" i="14" s="1"/>
  <c r="O25" i="14" s="1"/>
  <c r="I23" i="16"/>
  <c r="E24" i="16"/>
  <c r="F24" i="16" s="1"/>
  <c r="D24" i="16"/>
  <c r="G24" i="16" l="1"/>
  <c r="H24" i="16" s="1"/>
  <c r="I24" i="16" s="1"/>
  <c r="J24" i="16" s="1"/>
  <c r="C31" i="16" l="1"/>
  <c r="C33" i="16" s="1"/>
  <c r="C30" i="16"/>
  <c r="C29" i="16"/>
  <c r="C32" i="16"/>
</calcChain>
</file>

<file path=xl/sharedStrings.xml><?xml version="1.0" encoding="utf-8"?>
<sst xmlns="http://schemas.openxmlformats.org/spreadsheetml/2006/main" count="103" uniqueCount="59">
  <si>
    <t xml:space="preserve"> </t>
  </si>
  <si>
    <t xml:space="preserve">Valor ganado del trabajo realizado  </t>
  </si>
  <si>
    <t>PV</t>
  </si>
  <si>
    <t>AC</t>
  </si>
  <si>
    <t>EV</t>
  </si>
  <si>
    <t>Valor ganado del trabajo realizado acumulado</t>
  </si>
  <si>
    <t>Valor</t>
  </si>
  <si>
    <t>Mes 1</t>
  </si>
  <si>
    <t>Mes 12</t>
  </si>
  <si>
    <t>Mes 2</t>
  </si>
  <si>
    <t>Mes 3</t>
  </si>
  <si>
    <t>Mes 4</t>
  </si>
  <si>
    <t>Mes 5</t>
  </si>
  <si>
    <t>Mes 6</t>
  </si>
  <si>
    <t>Mes 7</t>
  </si>
  <si>
    <t>Mes 8</t>
  </si>
  <si>
    <t>Mes 9</t>
  </si>
  <si>
    <t>Mes 10</t>
  </si>
  <si>
    <t>Mes 11</t>
  </si>
  <si>
    <t>Costo total prespuestado BAC</t>
  </si>
  <si>
    <t>Gestión del Valor Ganado</t>
  </si>
  <si>
    <t>Valor Ganado</t>
  </si>
  <si>
    <t>Proyecto:</t>
  </si>
  <si>
    <t>Nombre del Proyecto</t>
  </si>
  <si>
    <t>ID:</t>
  </si>
  <si>
    <t>Código identificador del proyecto.</t>
  </si>
  <si>
    <t>Fecha de Inicio</t>
  </si>
  <si>
    <t>Fecha de comienzo del proyecto</t>
  </si>
  <si>
    <t>Fecha Fin:</t>
  </si>
  <si>
    <t>Fecha estimada de fin del proyecto.</t>
  </si>
  <si>
    <t>Fecha de Corte:</t>
  </si>
  <si>
    <t>Año</t>
  </si>
  <si>
    <t>Valor Planificado</t>
  </si>
  <si>
    <t>Valor Planificado Acumulado</t>
  </si>
  <si>
    <t>Costo Real</t>
  </si>
  <si>
    <t>Costo Real Acumulado</t>
  </si>
  <si>
    <t>Fecha a la cual se reporta el valor ganado</t>
  </si>
  <si>
    <t>Indices y variaciones</t>
  </si>
  <si>
    <r>
      <t>Variación del costo (CV/Cost Variance) [</t>
    </r>
    <r>
      <rPr>
        <b/>
        <sz val="10"/>
        <color theme="1"/>
        <rFont val="Verdana"/>
        <family val="2"/>
      </rPr>
      <t>CV=EV-AC</t>
    </r>
    <r>
      <rPr>
        <sz val="10"/>
        <color theme="1"/>
        <rFont val="Verdana"/>
        <family val="2"/>
      </rPr>
      <t>]</t>
    </r>
  </si>
  <si>
    <r>
      <t>Índice de desempeño del cronograma del proyecto (SPI/Schedule Performance Index) [</t>
    </r>
    <r>
      <rPr>
        <b/>
        <sz val="10"/>
        <color theme="1"/>
        <rFont val="Verdana"/>
        <family val="2"/>
      </rPr>
      <t>SPI = EV/PV</t>
    </r>
    <r>
      <rPr>
        <sz val="10"/>
        <color theme="1"/>
        <rFont val="Verdana"/>
        <family val="2"/>
      </rPr>
      <t>]</t>
    </r>
  </si>
  <si>
    <t>[EV= % comp x BAC]</t>
  </si>
  <si>
    <r>
      <rPr>
        <sz val="11"/>
        <color theme="0"/>
        <rFont val="Calibri"/>
        <family val="2"/>
        <scheme val="minor"/>
      </rPr>
      <t>Costo total prespuestado (</t>
    </r>
    <r>
      <rPr>
        <b/>
        <sz val="11"/>
        <color theme="0"/>
        <rFont val="Calibri"/>
        <family val="2"/>
        <scheme val="minor"/>
      </rPr>
      <t>BAC</t>
    </r>
    <r>
      <rPr>
        <sz val="11"/>
        <color theme="0"/>
        <rFont val="Calibri"/>
        <family val="2"/>
        <scheme val="minor"/>
      </rPr>
      <t>)</t>
    </r>
  </si>
  <si>
    <t>Porcentaje de avance completado del mes</t>
  </si>
  <si>
    <t>%comp</t>
  </si>
  <si>
    <t>CV positiva, el proyecto ha gastado menos de lo presupuestado</t>
  </si>
  <si>
    <t>CV negativa, el proyecto está sobre gastado</t>
  </si>
  <si>
    <t>SV negativa, el proyecto está retrasado</t>
  </si>
  <si>
    <t>SV positiva, el proyecto está adelantado</t>
  </si>
  <si>
    <t>CPI menor que 1, el proyecto está sobre gastado</t>
  </si>
  <si>
    <t>CPI mayor que 1, el proyecto ha gastado menos de lo presupuestado</t>
  </si>
  <si>
    <t>SPI menor que 1, el proyecto está retrasado</t>
  </si>
  <si>
    <t>SPI mayor que 1, el proyecto está adelantado</t>
  </si>
  <si>
    <r>
      <t>Variación del cronograma (SV/Schedule Variance)                    [</t>
    </r>
    <r>
      <rPr>
        <b/>
        <sz val="10"/>
        <color theme="1"/>
        <rFont val="Verdana"/>
        <family val="2"/>
      </rPr>
      <t>SV=EV-PV</t>
    </r>
    <r>
      <rPr>
        <sz val="10"/>
        <color theme="1"/>
        <rFont val="Verdana"/>
        <family val="2"/>
      </rPr>
      <t>]</t>
    </r>
  </si>
  <si>
    <r>
      <t>Índice de desempeño del costo (CPI/Cost Performance Index)</t>
    </r>
    <r>
      <rPr>
        <b/>
        <sz val="10"/>
        <color theme="1"/>
        <rFont val="Verdana"/>
        <family val="2"/>
      </rPr>
      <t xml:space="preserve"> </t>
    </r>
    <r>
      <rPr>
        <sz val="10"/>
        <color theme="1"/>
        <rFont val="Verdana"/>
        <family val="2"/>
      </rPr>
      <t>[</t>
    </r>
    <r>
      <rPr>
        <b/>
        <sz val="10"/>
        <color theme="1"/>
        <rFont val="Verdana"/>
        <family val="2"/>
      </rPr>
      <t>CPI = EV/AC</t>
    </r>
    <r>
      <rPr>
        <sz val="10"/>
        <color theme="1"/>
        <rFont val="Verdana"/>
        <family val="2"/>
      </rPr>
      <t>]</t>
    </r>
  </si>
  <si>
    <r>
      <t>Estimación a la conclusión (EAC/Estimate at Completion)           [</t>
    </r>
    <r>
      <rPr>
        <b/>
        <sz val="10"/>
        <color theme="1"/>
        <rFont val="Verdana"/>
        <family val="2"/>
      </rPr>
      <t>EAC = BAC/CPI</t>
    </r>
    <r>
      <rPr>
        <sz val="10"/>
        <color theme="1"/>
        <rFont val="Verdana"/>
        <family val="2"/>
      </rPr>
      <t>]</t>
    </r>
  </si>
  <si>
    <r>
      <t>Variación del cronograma (SV/Schedule Variance)         [</t>
    </r>
    <r>
      <rPr>
        <b/>
        <sz val="10"/>
        <color theme="1"/>
        <rFont val="Verdana"/>
        <family val="2"/>
      </rPr>
      <t>SV=EV-PV</t>
    </r>
    <r>
      <rPr>
        <sz val="10"/>
        <color theme="1"/>
        <rFont val="Verdana"/>
        <family val="2"/>
      </rPr>
      <t>]</t>
    </r>
  </si>
  <si>
    <r>
      <t xml:space="preserve">Índice de desempeño del costo (CPI/Cost Performance Index)  </t>
    </r>
    <r>
      <rPr>
        <b/>
        <sz val="10"/>
        <color theme="1"/>
        <rFont val="Verdana"/>
        <family val="2"/>
      </rPr>
      <t xml:space="preserve"> </t>
    </r>
    <r>
      <rPr>
        <sz val="10"/>
        <color theme="1"/>
        <rFont val="Verdana"/>
        <family val="2"/>
      </rPr>
      <t>[</t>
    </r>
    <r>
      <rPr>
        <b/>
        <sz val="10"/>
        <color theme="1"/>
        <rFont val="Verdana"/>
        <family val="2"/>
      </rPr>
      <t>CPI = EV/AC</t>
    </r>
    <r>
      <rPr>
        <sz val="10"/>
        <color theme="1"/>
        <rFont val="Verdana"/>
        <family val="2"/>
      </rPr>
      <t>]</t>
    </r>
  </si>
  <si>
    <r>
      <t>Estimación a la conclusión (EAC/Estimate at Completion)        [</t>
    </r>
    <r>
      <rPr>
        <b/>
        <sz val="10"/>
        <color theme="1"/>
        <rFont val="Verdana"/>
        <family val="2"/>
      </rPr>
      <t>EAC = BAC/CPI</t>
    </r>
    <r>
      <rPr>
        <sz val="10"/>
        <color theme="1"/>
        <rFont val="Verdana"/>
        <family val="2"/>
      </rPr>
      <t>]</t>
    </r>
  </si>
  <si>
    <t>Ejemplo1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</si>
</sst>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$&quot;* #,##0.00_-;\-&quot;$&quot;* #,##0.00_-;_-&quot;$&quot;* &quot;-&quot;??_-;_-@_-"/>
    <numFmt numFmtId="164" formatCode="0.0"/>
    <numFmt numFmtId="165" formatCode="0.0000"/>
    <numFmt numFmtId="166" formatCode="_-* #,##0_-;\-* #,##0_-;_-* &quot;-&quot;??_-;_-@_-"/>
    <numFmt numFmtId="167" formatCode="_-&quot;$&quot;* #,##0_-;\-&quot;$&quot;* #,##0_-;_-&quot;$&quot;* &quot;-&quot;??_-;_-@_-"/>
    <numFmt numFmtId="168" formatCode="0.0%"/>
    <numFmt numFmtId="169" formatCode="#,##0_ ;[Red]\-#,##0\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Verdana"/>
      <family val="2"/>
    </font>
    <font>
      <sz val="9"/>
      <color theme="1"/>
      <name val="Verdana"/>
      <family val="2"/>
    </font>
    <font>
      <b/>
      <sz val="10"/>
      <color theme="1"/>
      <name val="Trebuchet MS"/>
      <family val="2"/>
    </font>
    <font>
      <sz val="11"/>
      <color theme="1"/>
      <name val="Calibri"/>
      <family val="2"/>
      <scheme val="minor"/>
    </font>
    <font>
      <b/>
      <sz val="9"/>
      <color theme="0"/>
      <name val="Verdana"/>
      <family val="2"/>
    </font>
    <font>
      <sz val="10"/>
      <color theme="1"/>
      <name val="Trebuchet MS"/>
      <family val="2"/>
    </font>
    <font>
      <b/>
      <sz val="16"/>
      <color theme="1"/>
      <name val="Trebuchet MS"/>
      <family val="2"/>
    </font>
    <font>
      <b/>
      <sz val="10"/>
      <color theme="1"/>
      <name val="Verdana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Verdana"/>
      <family val="2"/>
    </font>
    <font>
      <sz val="8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376C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7" tint="-0.249977111117893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uble">
        <color auto="1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89">
    <xf numFmtId="0" fontId="0" fillId="0" borderId="0" xfId="0"/>
    <xf numFmtId="0" fontId="1" fillId="0" borderId="0" xfId="0" applyFont="1" applyAlignment="1">
      <alignment horizontal="justify"/>
    </xf>
    <xf numFmtId="0" fontId="3" fillId="0" borderId="0" xfId="0" applyFont="1" applyAlignment="1">
      <alignment horizontal="left" vertical="center"/>
    </xf>
    <xf numFmtId="164" fontId="0" fillId="0" borderId="0" xfId="0" applyNumberFormat="1"/>
    <xf numFmtId="3" fontId="5" fillId="2" borderId="9" xfId="0" applyNumberFormat="1" applyFont="1" applyFill="1" applyBorder="1" applyAlignment="1">
      <alignment horizontal="center" vertical="top" wrapText="1"/>
    </xf>
    <xf numFmtId="3" fontId="5" fillId="2" borderId="10" xfId="0" applyNumberFormat="1" applyFont="1" applyFill="1" applyBorder="1" applyAlignment="1">
      <alignment horizontal="center" vertical="top" wrapText="1"/>
    </xf>
    <xf numFmtId="3" fontId="5" fillId="2" borderId="11" xfId="0" applyNumberFormat="1" applyFont="1" applyFill="1" applyBorder="1" applyAlignment="1">
      <alignment horizontal="center" vertical="top" wrapText="1"/>
    </xf>
    <xf numFmtId="165" fontId="0" fillId="0" borderId="0" xfId="0" applyNumberFormat="1"/>
    <xf numFmtId="0" fontId="3" fillId="0" borderId="0" xfId="0" applyFont="1" applyAlignment="1" applyProtection="1">
      <alignment horizontal="left" vertical="center"/>
      <protection locked="0"/>
    </xf>
    <xf numFmtId="14" fontId="3" fillId="0" borderId="0" xfId="0" applyNumberFormat="1" applyFont="1" applyAlignment="1" applyProtection="1">
      <alignment horizontal="left" vertical="center"/>
      <protection locked="0"/>
    </xf>
    <xf numFmtId="0" fontId="6" fillId="0" borderId="0" xfId="0" applyFont="1"/>
    <xf numFmtId="0" fontId="3" fillId="0" borderId="0" xfId="0" applyFont="1"/>
    <xf numFmtId="0" fontId="7" fillId="0" borderId="0" xfId="0" applyFont="1"/>
    <xf numFmtId="0" fontId="0" fillId="0" borderId="0" xfId="0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/>
    </xf>
    <xf numFmtId="0" fontId="0" fillId="3" borderId="0" xfId="0" applyFont="1" applyFill="1"/>
    <xf numFmtId="0" fontId="0" fillId="0" borderId="0" xfId="0" applyBorder="1"/>
    <xf numFmtId="0" fontId="0" fillId="0" borderId="15" xfId="0" applyBorder="1" applyAlignment="1"/>
    <xf numFmtId="0" fontId="0" fillId="0" borderId="16" xfId="0" applyBorder="1" applyAlignment="1"/>
    <xf numFmtId="0" fontId="9" fillId="0" borderId="0" xfId="0" applyFont="1" applyFill="1" applyBorder="1" applyAlignment="1">
      <alignment horizontal="right"/>
    </xf>
    <xf numFmtId="0" fontId="0" fillId="0" borderId="0" xfId="0" applyBorder="1" applyAlignment="1">
      <alignment horizontal="left"/>
    </xf>
    <xf numFmtId="0" fontId="9" fillId="5" borderId="15" xfId="0" applyFont="1" applyFill="1" applyBorder="1" applyAlignment="1"/>
    <xf numFmtId="0" fontId="9" fillId="5" borderId="5" xfId="0" applyFont="1" applyFill="1" applyBorder="1" applyAlignment="1">
      <alignment horizontal="center"/>
    </xf>
    <xf numFmtId="3" fontId="2" fillId="3" borderId="7" xfId="0" applyNumberFormat="1" applyFont="1" applyFill="1" applyBorder="1" applyAlignment="1" applyProtection="1">
      <alignment horizontal="right" vertical="top" wrapText="1"/>
      <protection locked="0"/>
    </xf>
    <xf numFmtId="3" fontId="2" fillId="3" borderId="7" xfId="0" quotePrefix="1" applyNumberFormat="1" applyFont="1" applyFill="1" applyBorder="1" applyAlignment="1" applyProtection="1">
      <alignment horizontal="right" vertical="top" wrapText="1"/>
      <protection locked="0"/>
    </xf>
    <xf numFmtId="3" fontId="2" fillId="3" borderId="8" xfId="0" applyNumberFormat="1" applyFont="1" applyFill="1" applyBorder="1" applyAlignment="1" applyProtection="1">
      <alignment horizontal="right" vertical="top" wrapText="1"/>
      <protection locked="0"/>
    </xf>
    <xf numFmtId="3" fontId="2" fillId="3" borderId="5" xfId="0" applyNumberFormat="1" applyFont="1" applyFill="1" applyBorder="1" applyAlignment="1" applyProtection="1">
      <alignment horizontal="right" vertical="top" wrapText="1"/>
      <protection locked="0"/>
    </xf>
    <xf numFmtId="3" fontId="2" fillId="3" borderId="6" xfId="0" applyNumberFormat="1" applyFont="1" applyFill="1" applyBorder="1" applyAlignment="1" applyProtection="1">
      <alignment horizontal="right" vertical="top" wrapText="1"/>
      <protection locked="0"/>
    </xf>
    <xf numFmtId="0" fontId="12" fillId="0" borderId="1" xfId="0" applyFont="1" applyBorder="1" applyAlignment="1">
      <alignment vertical="center" wrapText="1"/>
    </xf>
    <xf numFmtId="0" fontId="9" fillId="5" borderId="12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12" fillId="0" borderId="2" xfId="0" applyFont="1" applyBorder="1" applyAlignment="1">
      <alignment vertical="center" wrapText="1"/>
    </xf>
    <xf numFmtId="166" fontId="2" fillId="0" borderId="4" xfId="1" applyNumberFormat="1" applyFont="1" applyBorder="1" applyAlignment="1">
      <alignment horizontal="right"/>
    </xf>
    <xf numFmtId="0" fontId="9" fillId="5" borderId="9" xfId="0" applyFont="1" applyFill="1" applyBorder="1" applyAlignment="1">
      <alignment horizontal="right"/>
    </xf>
    <xf numFmtId="0" fontId="9" fillId="3" borderId="11" xfId="0" applyFont="1" applyFill="1" applyBorder="1" applyAlignment="1">
      <alignment horizontal="center"/>
    </xf>
    <xf numFmtId="0" fontId="0" fillId="5" borderId="12" xfId="0" applyFill="1" applyBorder="1"/>
    <xf numFmtId="0" fontId="9" fillId="5" borderId="18" xfId="0" applyFont="1" applyFill="1" applyBorder="1" applyAlignment="1"/>
    <xf numFmtId="0" fontId="0" fillId="5" borderId="1" xfId="0" applyFill="1" applyBorder="1"/>
    <xf numFmtId="0" fontId="9" fillId="5" borderId="6" xfId="0" applyFont="1" applyFill="1" applyBorder="1" applyAlignment="1">
      <alignment horizontal="center"/>
    </xf>
    <xf numFmtId="0" fontId="0" fillId="0" borderId="21" xfId="0" applyBorder="1"/>
    <xf numFmtId="0" fontId="9" fillId="5" borderId="1" xfId="0" applyFont="1" applyFill="1" applyBorder="1" applyAlignment="1">
      <alignment horizontal="right"/>
    </xf>
    <xf numFmtId="0" fontId="9" fillId="5" borderId="2" xfId="0" applyFont="1" applyFill="1" applyBorder="1" applyAlignment="1">
      <alignment horizontal="right"/>
    </xf>
    <xf numFmtId="0" fontId="9" fillId="5" borderId="3" xfId="0" applyFont="1" applyFill="1" applyBorder="1" applyAlignment="1">
      <alignment horizontal="center"/>
    </xf>
    <xf numFmtId="167" fontId="0" fillId="3" borderId="5" xfId="1" applyNumberFormat="1" applyFont="1" applyFill="1" applyBorder="1"/>
    <xf numFmtId="167" fontId="0" fillId="3" borderId="17" xfId="1" applyNumberFormat="1" applyFont="1" applyFill="1" applyBorder="1"/>
    <xf numFmtId="167" fontId="0" fillId="3" borderId="14" xfId="1" applyNumberFormat="1" applyFont="1" applyFill="1" applyBorder="1"/>
    <xf numFmtId="0" fontId="12" fillId="0" borderId="0" xfId="0" applyFont="1" applyFill="1" applyBorder="1" applyAlignment="1">
      <alignment vertical="center" wrapText="1"/>
    </xf>
    <xf numFmtId="168" fontId="2" fillId="3" borderId="22" xfId="2" applyNumberFormat="1" applyFont="1" applyFill="1" applyBorder="1" applyAlignment="1">
      <alignment horizontal="right" vertical="top" wrapText="1"/>
    </xf>
    <xf numFmtId="168" fontId="2" fillId="3" borderId="23" xfId="2" applyNumberFormat="1" applyFont="1" applyFill="1" applyBorder="1" applyAlignment="1">
      <alignment horizontal="right" vertical="top" wrapText="1"/>
    </xf>
    <xf numFmtId="168" fontId="2" fillId="3" borderId="24" xfId="2" applyNumberFormat="1" applyFont="1" applyFill="1" applyBorder="1" applyAlignment="1">
      <alignment horizontal="right" vertical="top" wrapText="1"/>
    </xf>
    <xf numFmtId="169" fontId="0" fillId="3" borderId="5" xfId="1" applyNumberFormat="1" applyFont="1" applyFill="1" applyBorder="1"/>
    <xf numFmtId="0" fontId="9" fillId="5" borderId="12" xfId="0" applyFont="1" applyFill="1" applyBorder="1" applyAlignment="1">
      <alignment horizontal="right"/>
    </xf>
    <xf numFmtId="0" fontId="0" fillId="0" borderId="18" xfId="0" applyBorder="1" applyAlignment="1"/>
    <xf numFmtId="0" fontId="0" fillId="0" borderId="19" xfId="0" applyBorder="1" applyAlignment="1"/>
    <xf numFmtId="0" fontId="0" fillId="0" borderId="20" xfId="0" applyBorder="1" applyAlignment="1"/>
    <xf numFmtId="0" fontId="0" fillId="0" borderId="25" xfId="0" applyBorder="1" applyAlignment="1"/>
    <xf numFmtId="14" fontId="0" fillId="0" borderId="26" xfId="0" applyNumberFormat="1" applyBorder="1" applyAlignment="1"/>
    <xf numFmtId="14" fontId="0" fillId="0" borderId="27" xfId="0" applyNumberFormat="1" applyBorder="1" applyAlignment="1"/>
    <xf numFmtId="0" fontId="9" fillId="5" borderId="26" xfId="0" applyFont="1" applyFill="1" applyBorder="1" applyAlignment="1"/>
    <xf numFmtId="0" fontId="9" fillId="5" borderId="27" xfId="0" applyFont="1" applyFill="1" applyBorder="1" applyAlignment="1"/>
    <xf numFmtId="0" fontId="13" fillId="0" borderId="26" xfId="0" applyFont="1" applyBorder="1" applyAlignment="1"/>
    <xf numFmtId="0" fontId="0" fillId="0" borderId="28" xfId="0" applyBorder="1" applyAlignment="1"/>
    <xf numFmtId="0" fontId="0" fillId="0" borderId="27" xfId="0" applyBorder="1" applyAlignment="1"/>
    <xf numFmtId="14" fontId="0" fillId="0" borderId="28" xfId="0" applyNumberFormat="1" applyBorder="1" applyAlignment="1"/>
    <xf numFmtId="14" fontId="0" fillId="0" borderId="29" xfId="0" applyNumberFormat="1" applyBorder="1" applyAlignment="1"/>
    <xf numFmtId="0" fontId="0" fillId="0" borderId="30" xfId="0" applyBorder="1" applyAlignment="1"/>
    <xf numFmtId="3" fontId="2" fillId="3" borderId="22" xfId="0" applyNumberFormat="1" applyFont="1" applyFill="1" applyBorder="1" applyAlignment="1">
      <alignment horizontal="right" vertical="top" wrapText="1"/>
    </xf>
    <xf numFmtId="3" fontId="2" fillId="3" borderId="23" xfId="0" applyNumberFormat="1" applyFont="1" applyFill="1" applyBorder="1" applyAlignment="1">
      <alignment horizontal="right" vertical="top" wrapText="1"/>
    </xf>
    <xf numFmtId="3" fontId="2" fillId="3" borderId="24" xfId="0" applyNumberFormat="1" applyFont="1" applyFill="1" applyBorder="1" applyAlignment="1">
      <alignment horizontal="right" vertical="top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Alignment="1"/>
    <xf numFmtId="0" fontId="2" fillId="0" borderId="0" xfId="0" applyFont="1"/>
    <xf numFmtId="0" fontId="9" fillId="5" borderId="19" xfId="0" applyFont="1" applyFill="1" applyBorder="1" applyAlignment="1">
      <alignment horizontal="center"/>
    </xf>
    <xf numFmtId="0" fontId="9" fillId="5" borderId="20" xfId="0" applyFont="1" applyFill="1" applyBorder="1" applyAlignment="1">
      <alignment horizontal="center"/>
    </xf>
    <xf numFmtId="1" fontId="8" fillId="3" borderId="0" xfId="0" applyNumberFormat="1" applyFont="1" applyFill="1" applyBorder="1" applyAlignment="1" applyProtection="1">
      <alignment horizontal="center" vertical="top" wrapText="1"/>
      <protection locked="0"/>
    </xf>
    <xf numFmtId="14" fontId="8" fillId="3" borderId="0" xfId="0" applyNumberFormat="1" applyFont="1" applyFill="1" applyBorder="1" applyAlignment="1" applyProtection="1">
      <alignment horizontal="center" vertical="top" wrapText="1"/>
      <protection locked="0"/>
    </xf>
    <xf numFmtId="0" fontId="11" fillId="4" borderId="0" xfId="0" applyFont="1" applyFill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14" fontId="0" fillId="0" borderId="26" xfId="0" applyNumberFormat="1" applyBorder="1" applyAlignment="1">
      <alignment horizontal="center"/>
    </xf>
    <xf numFmtId="14" fontId="0" fillId="0" borderId="28" xfId="0" applyNumberFormat="1" applyBorder="1" applyAlignment="1">
      <alignment horizontal="center"/>
    </xf>
    <xf numFmtId="14" fontId="0" fillId="0" borderId="30" xfId="0" applyNumberFormat="1" applyBorder="1" applyAlignment="1">
      <alignment horizontal="center"/>
    </xf>
    <xf numFmtId="0" fontId="11" fillId="6" borderId="0" xfId="0" applyFont="1" applyFill="1" applyBorder="1" applyAlignment="1">
      <alignment horizontal="center"/>
    </xf>
    <xf numFmtId="0" fontId="9" fillId="7" borderId="12" xfId="0" applyFont="1" applyFill="1" applyBorder="1" applyAlignment="1">
      <alignment horizontal="right"/>
    </xf>
    <xf numFmtId="0" fontId="9" fillId="7" borderId="1" xfId="0" applyFont="1" applyFill="1" applyBorder="1" applyAlignment="1">
      <alignment horizontal="right"/>
    </xf>
    <xf numFmtId="0" fontId="9" fillId="7" borderId="2" xfId="0" applyFont="1" applyFill="1" applyBorder="1" applyAlignment="1">
      <alignment horizontal="right"/>
    </xf>
  </cellXfs>
  <cellStyles count="3">
    <cellStyle name="Moneda" xfId="1" builtinId="4"/>
    <cellStyle name="Normal" xfId="0" builtinId="0"/>
    <cellStyle name="Porcentaje" xfId="2" builtinId="5"/>
  </cellStyles>
  <dxfs count="103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top style="thin">
          <color rgb="FF000000"/>
        </top>
      </border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Verdana"/>
        <scheme val="none"/>
      </font>
      <alignment horizontal="righ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rgb="FF00376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  <dxf>
      <fill>
        <patternFill>
          <bgColor theme="9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Verdana"/>
        <scheme val="none"/>
      </font>
      <numFmt numFmtId="3" formatCode="#,##0"/>
      <alignment horizontal="right" vertical="top" textRotation="0" wrapText="1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border>
        <top style="thin">
          <color rgb="FF000000"/>
        </top>
      </border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Verdana"/>
        <scheme val="none"/>
      </font>
      <alignment horizontal="right" vertical="top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rgb="FF00376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  <dxf>
      <fill>
        <patternFill>
          <bgColor theme="9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colors>
    <mruColors>
      <color rgb="FF005073"/>
      <color rgb="FFFF9999"/>
      <color rgb="FF996600"/>
      <color rgb="FFCC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938982568929505"/>
          <c:y val="3.0478231990821811E-2"/>
          <c:w val="0.76308878095630217"/>
          <c:h val="0.87102187435392675"/>
        </c:manualLayout>
      </c:layout>
      <c:lineChart>
        <c:grouping val="standard"/>
        <c:varyColors val="0"/>
        <c:ser>
          <c:idx val="0"/>
          <c:order val="0"/>
          <c:tx>
            <c:strRef>
              <c:f>'Plantilla EVM'!$C$20</c:f>
              <c:strCache>
                <c:ptCount val="1"/>
                <c:pt idx="0">
                  <c:v>PV</c:v>
                </c:pt>
              </c:strCache>
            </c:strRef>
          </c:tx>
          <c:spPr>
            <a:ln w="25400"/>
          </c:spPr>
          <c:cat>
            <c:strRef>
              <c:f>'Plantilla EVM'!$D$17:$O$17</c:f>
              <c:strCache>
                <c:ptCount val="12"/>
                <c:pt idx="0">
                  <c:v>Mes 1</c:v>
                </c:pt>
                <c:pt idx="1">
                  <c:v>Mes 2</c:v>
                </c:pt>
                <c:pt idx="2">
                  <c:v>Mes 3</c:v>
                </c:pt>
                <c:pt idx="3">
                  <c:v>Mes 4</c:v>
                </c:pt>
                <c:pt idx="4">
                  <c:v>Mes 5</c:v>
                </c:pt>
                <c:pt idx="5">
                  <c:v>Mes 6</c:v>
                </c:pt>
                <c:pt idx="6">
                  <c:v>Mes 7</c:v>
                </c:pt>
                <c:pt idx="7">
                  <c:v>Mes 8</c:v>
                </c:pt>
                <c:pt idx="8">
                  <c:v>Mes 9</c:v>
                </c:pt>
                <c:pt idx="9">
                  <c:v>Mes 10</c:v>
                </c:pt>
                <c:pt idx="10">
                  <c:v>Mes 11</c:v>
                </c:pt>
                <c:pt idx="11">
                  <c:v>Mes 12</c:v>
                </c:pt>
              </c:strCache>
            </c:strRef>
          </c:cat>
          <c:val>
            <c:numRef>
              <c:f>'Plantilla EVM'!$D$20:$O$20</c:f>
              <c:numCache>
                <c:formatCode>_-"$"* #,##0_-;\-"$"* #,##0_-;_-"$"* "-"??_-;_-@_-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676-42D1-8A14-713F3600F5D6}"/>
            </c:ext>
          </c:extLst>
        </c:ser>
        <c:ser>
          <c:idx val="1"/>
          <c:order val="1"/>
          <c:tx>
            <c:strRef>
              <c:f>'Plantilla EVM'!$C$22</c:f>
              <c:strCache>
                <c:ptCount val="1"/>
                <c:pt idx="0">
                  <c:v>AC</c:v>
                </c:pt>
              </c:strCache>
            </c:strRef>
          </c:tx>
          <c:spPr>
            <a:ln w="25400"/>
          </c:spPr>
          <c:cat>
            <c:strRef>
              <c:f>'Plantilla EVM'!$D$17:$O$17</c:f>
              <c:strCache>
                <c:ptCount val="12"/>
                <c:pt idx="0">
                  <c:v>Mes 1</c:v>
                </c:pt>
                <c:pt idx="1">
                  <c:v>Mes 2</c:v>
                </c:pt>
                <c:pt idx="2">
                  <c:v>Mes 3</c:v>
                </c:pt>
                <c:pt idx="3">
                  <c:v>Mes 4</c:v>
                </c:pt>
                <c:pt idx="4">
                  <c:v>Mes 5</c:v>
                </c:pt>
                <c:pt idx="5">
                  <c:v>Mes 6</c:v>
                </c:pt>
                <c:pt idx="6">
                  <c:v>Mes 7</c:v>
                </c:pt>
                <c:pt idx="7">
                  <c:v>Mes 8</c:v>
                </c:pt>
                <c:pt idx="8">
                  <c:v>Mes 9</c:v>
                </c:pt>
                <c:pt idx="9">
                  <c:v>Mes 10</c:v>
                </c:pt>
                <c:pt idx="10">
                  <c:v>Mes 11</c:v>
                </c:pt>
                <c:pt idx="11">
                  <c:v>Mes 12</c:v>
                </c:pt>
              </c:strCache>
            </c:strRef>
          </c:cat>
          <c:val>
            <c:numRef>
              <c:f>'Plantilla EVM'!$D$22:$O$22</c:f>
              <c:numCache>
                <c:formatCode>_-"$"* #,##0_-;\-"$"* #,##0_-;_-"$"* "-"??_-;_-@_-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676-42D1-8A14-713F3600F5D6}"/>
            </c:ext>
          </c:extLst>
        </c:ser>
        <c:ser>
          <c:idx val="2"/>
          <c:order val="2"/>
          <c:tx>
            <c:strRef>
              <c:f>'Plantilla EVM'!$C$25</c:f>
              <c:strCache>
                <c:ptCount val="1"/>
                <c:pt idx="0">
                  <c:v>EV</c:v>
                </c:pt>
              </c:strCache>
            </c:strRef>
          </c:tx>
          <c:spPr>
            <a:ln w="25400"/>
          </c:spPr>
          <c:marker>
            <c:symbol val="triangle"/>
            <c:size val="5"/>
          </c:marker>
          <c:cat>
            <c:strRef>
              <c:f>'Plantilla EVM'!$D$17:$O$17</c:f>
              <c:strCache>
                <c:ptCount val="12"/>
                <c:pt idx="0">
                  <c:v>Mes 1</c:v>
                </c:pt>
                <c:pt idx="1">
                  <c:v>Mes 2</c:v>
                </c:pt>
                <c:pt idx="2">
                  <c:v>Mes 3</c:v>
                </c:pt>
                <c:pt idx="3">
                  <c:v>Mes 4</c:v>
                </c:pt>
                <c:pt idx="4">
                  <c:v>Mes 5</c:v>
                </c:pt>
                <c:pt idx="5">
                  <c:v>Mes 6</c:v>
                </c:pt>
                <c:pt idx="6">
                  <c:v>Mes 7</c:v>
                </c:pt>
                <c:pt idx="7">
                  <c:v>Mes 8</c:v>
                </c:pt>
                <c:pt idx="8">
                  <c:v>Mes 9</c:v>
                </c:pt>
                <c:pt idx="9">
                  <c:v>Mes 10</c:v>
                </c:pt>
                <c:pt idx="10">
                  <c:v>Mes 11</c:v>
                </c:pt>
                <c:pt idx="11">
                  <c:v>Mes 12</c:v>
                </c:pt>
              </c:strCache>
            </c:strRef>
          </c:cat>
          <c:val>
            <c:numRef>
              <c:f>'Plantilla EVM'!$D$25:$O$25</c:f>
              <c:numCache>
                <c:formatCode>_-"$"* #,##0_-;\-"$"* #,##0_-;_-"$"* "-"??_-;_-@_-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676-42D1-8A14-713F3600F5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214144"/>
        <c:axId val="197172608"/>
      </c:lineChart>
      <c:catAx>
        <c:axId val="1942141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97172608"/>
        <c:crosses val="autoZero"/>
        <c:auto val="1"/>
        <c:lblAlgn val="ctr"/>
        <c:lblOffset val="100"/>
        <c:tickLblSkip val="1"/>
        <c:noMultiLvlLbl val="0"/>
      </c:catAx>
      <c:valAx>
        <c:axId val="197172608"/>
        <c:scaling>
          <c:orientation val="minMax"/>
        </c:scaling>
        <c:delete val="0"/>
        <c:axPos val="l"/>
        <c:numFmt formatCode="_-&quot;$&quot;* #,##0_-;\-&quot;$&quot;* #,##0_-;_-&quot;$&quot;* &quot;-&quot;??_-;_-@_-" sourceLinked="1"/>
        <c:majorTickMark val="none"/>
        <c:minorTickMark val="none"/>
        <c:tickLblPos val="nextTo"/>
        <c:crossAx val="19421414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392287632928903"/>
          <c:y val="0.40323508525919333"/>
          <c:w val="8.5804249437789318E-2"/>
          <c:h val="0.20066444417477911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autoTitleDeleted val="1"/>
    <c:plotArea>
      <c:layout>
        <c:manualLayout>
          <c:layoutTarget val="inner"/>
          <c:xMode val="edge"/>
          <c:yMode val="edge"/>
          <c:x val="9.6318307030326414E-2"/>
          <c:y val="3.9607659394691186E-2"/>
          <c:w val="0.76308878095630217"/>
          <c:h val="0.87102187435392675"/>
        </c:manualLayout>
      </c:layout>
      <c:lineChart>
        <c:grouping val="standard"/>
        <c:varyColors val="0"/>
        <c:ser>
          <c:idx val="0"/>
          <c:order val="0"/>
          <c:tx>
            <c:strRef>
              <c:f>Ejemplo!$C$19</c:f>
              <c:strCache>
                <c:ptCount val="1"/>
                <c:pt idx="0">
                  <c:v>PV</c:v>
                </c:pt>
              </c:strCache>
            </c:strRef>
          </c:tx>
          <c:spPr>
            <a:ln w="25400">
              <a:solidFill>
                <a:schemeClr val="tx2"/>
              </a:solidFill>
            </a:ln>
          </c:spPr>
          <c:marker>
            <c:spPr>
              <a:solidFill>
                <a:schemeClr val="tx2"/>
              </a:solidFill>
              <a:ln>
                <a:solidFill>
                  <a:schemeClr val="tx2"/>
                </a:solidFill>
              </a:ln>
            </c:spPr>
          </c:marker>
          <c:cat>
            <c:strRef>
              <c:f>Ejemplo!$D$17:$O$17</c:f>
              <c:strCache>
                <c:ptCount val="12"/>
                <c:pt idx="0">
                  <c:v>Mes 1</c:v>
                </c:pt>
                <c:pt idx="1">
                  <c:v>Mes 2</c:v>
                </c:pt>
                <c:pt idx="2">
                  <c:v>Mes 3</c:v>
                </c:pt>
                <c:pt idx="3">
                  <c:v>Mes 4</c:v>
                </c:pt>
                <c:pt idx="4">
                  <c:v>Mes 5</c:v>
                </c:pt>
                <c:pt idx="5">
                  <c:v>Mes 6</c:v>
                </c:pt>
                <c:pt idx="6">
                  <c:v>Mes 7</c:v>
                </c:pt>
                <c:pt idx="7">
                  <c:v>Mes 8</c:v>
                </c:pt>
                <c:pt idx="8">
                  <c:v>Mes 9</c:v>
                </c:pt>
                <c:pt idx="9">
                  <c:v>Mes 10</c:v>
                </c:pt>
                <c:pt idx="10">
                  <c:v>Mes 11</c:v>
                </c:pt>
                <c:pt idx="11">
                  <c:v>Mes 12</c:v>
                </c:pt>
              </c:strCache>
            </c:strRef>
          </c:cat>
          <c:val>
            <c:numRef>
              <c:f>Ejemplo!$D$19:$O$19</c:f>
              <c:numCache>
                <c:formatCode>_-"$"* #,##0_-;\-"$"* #,##0_-;_-"$"* "-"??_-;_-@_-</c:formatCode>
                <c:ptCount val="12"/>
                <c:pt idx="0">
                  <c:v>20000</c:v>
                </c:pt>
                <c:pt idx="1">
                  <c:v>60000</c:v>
                </c:pt>
                <c:pt idx="2">
                  <c:v>120000</c:v>
                </c:pt>
                <c:pt idx="3">
                  <c:v>200000</c:v>
                </c:pt>
                <c:pt idx="4">
                  <c:v>320000</c:v>
                </c:pt>
                <c:pt idx="5">
                  <c:v>460000</c:v>
                </c:pt>
                <c:pt idx="6">
                  <c:v>620000</c:v>
                </c:pt>
                <c:pt idx="7">
                  <c:v>800000</c:v>
                </c:pt>
                <c:pt idx="8">
                  <c:v>980000</c:v>
                </c:pt>
                <c:pt idx="9">
                  <c:v>1100000</c:v>
                </c:pt>
                <c:pt idx="10">
                  <c:v>1180000</c:v>
                </c:pt>
                <c:pt idx="11">
                  <c:v>1220000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B7-4AA0-95D6-02E77979D68A}"/>
            </c:ext>
          </c:extLst>
        </c:ser>
        <c:ser>
          <c:idx val="1"/>
          <c:order val="1"/>
          <c:tx>
            <c:strRef>
              <c:f>Ejemplo!$C$21</c:f>
              <c:strCache>
                <c:ptCount val="1"/>
                <c:pt idx="0">
                  <c:v>AC</c:v>
                </c:pt>
              </c:strCache>
            </c:strRef>
          </c:tx>
          <c:spPr>
            <a:ln w="25400"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  <a:ln>
                <a:solidFill>
                  <a:srgbClr val="00B050"/>
                </a:solidFill>
              </a:ln>
            </c:spPr>
          </c:marker>
          <c:cat>
            <c:strRef>
              <c:f>Ejemplo!$D$17:$O$17</c:f>
              <c:strCache>
                <c:ptCount val="12"/>
                <c:pt idx="0">
                  <c:v>Mes 1</c:v>
                </c:pt>
                <c:pt idx="1">
                  <c:v>Mes 2</c:v>
                </c:pt>
                <c:pt idx="2">
                  <c:v>Mes 3</c:v>
                </c:pt>
                <c:pt idx="3">
                  <c:v>Mes 4</c:v>
                </c:pt>
                <c:pt idx="4">
                  <c:v>Mes 5</c:v>
                </c:pt>
                <c:pt idx="5">
                  <c:v>Mes 6</c:v>
                </c:pt>
                <c:pt idx="6">
                  <c:v>Mes 7</c:v>
                </c:pt>
                <c:pt idx="7">
                  <c:v>Mes 8</c:v>
                </c:pt>
                <c:pt idx="8">
                  <c:v>Mes 9</c:v>
                </c:pt>
                <c:pt idx="9">
                  <c:v>Mes 10</c:v>
                </c:pt>
                <c:pt idx="10">
                  <c:v>Mes 11</c:v>
                </c:pt>
                <c:pt idx="11">
                  <c:v>Mes 12</c:v>
                </c:pt>
              </c:strCache>
            </c:strRef>
          </c:cat>
          <c:val>
            <c:numRef>
              <c:f>Ejemplo!$D$21:$O$21</c:f>
              <c:numCache>
                <c:formatCode>_-"$"* #,##0_-;\-"$"* #,##0_-;_-"$"* "-"??_-;_-@_-</c:formatCode>
                <c:ptCount val="12"/>
                <c:pt idx="0">
                  <c:v>20000</c:v>
                </c:pt>
                <c:pt idx="1">
                  <c:v>40000</c:v>
                </c:pt>
                <c:pt idx="2">
                  <c:v>80000</c:v>
                </c:pt>
                <c:pt idx="3">
                  <c:v>140000</c:v>
                </c:pt>
                <c:pt idx="4">
                  <c:v>220000</c:v>
                </c:pt>
                <c:pt idx="5">
                  <c:v>320000</c:v>
                </c:pt>
                <c:pt idx="6">
                  <c:v>470000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DB7-4AA0-95D6-02E77979D68A}"/>
            </c:ext>
          </c:extLst>
        </c:ser>
        <c:ser>
          <c:idx val="2"/>
          <c:order val="2"/>
          <c:tx>
            <c:strRef>
              <c:f>Ejemplo!$C$24</c:f>
              <c:strCache>
                <c:ptCount val="1"/>
                <c:pt idx="0">
                  <c:v>EV</c:v>
                </c:pt>
              </c:strCache>
            </c:strRef>
          </c:tx>
          <c:spPr>
            <a:ln w="25400">
              <a:solidFill>
                <a:srgbClr val="7030A0"/>
              </a:solidFill>
            </a:ln>
          </c:spPr>
          <c:marker>
            <c:symbol val="triangle"/>
            <c:size val="5"/>
            <c:spPr>
              <a:solidFill>
                <a:srgbClr val="7030A0"/>
              </a:solidFill>
              <a:ln>
                <a:solidFill>
                  <a:srgbClr val="7030A0"/>
                </a:solidFill>
              </a:ln>
            </c:spPr>
          </c:marker>
          <c:cat>
            <c:strRef>
              <c:f>Ejemplo!$D$17:$O$17</c:f>
              <c:strCache>
                <c:ptCount val="12"/>
                <c:pt idx="0">
                  <c:v>Mes 1</c:v>
                </c:pt>
                <c:pt idx="1">
                  <c:v>Mes 2</c:v>
                </c:pt>
                <c:pt idx="2">
                  <c:v>Mes 3</c:v>
                </c:pt>
                <c:pt idx="3">
                  <c:v>Mes 4</c:v>
                </c:pt>
                <c:pt idx="4">
                  <c:v>Mes 5</c:v>
                </c:pt>
                <c:pt idx="5">
                  <c:v>Mes 6</c:v>
                </c:pt>
                <c:pt idx="6">
                  <c:v>Mes 7</c:v>
                </c:pt>
                <c:pt idx="7">
                  <c:v>Mes 8</c:v>
                </c:pt>
                <c:pt idx="8">
                  <c:v>Mes 9</c:v>
                </c:pt>
                <c:pt idx="9">
                  <c:v>Mes 10</c:v>
                </c:pt>
                <c:pt idx="10">
                  <c:v>Mes 11</c:v>
                </c:pt>
                <c:pt idx="11">
                  <c:v>Mes 12</c:v>
                </c:pt>
              </c:strCache>
            </c:strRef>
          </c:cat>
          <c:val>
            <c:numRef>
              <c:f>Ejemplo!$D$24:$O$24</c:f>
              <c:numCache>
                <c:formatCode>_-"$"* #,##0_-;\-"$"* #,##0_-;_-"$"* "-"??_-;_-@_-</c:formatCode>
                <c:ptCount val="12"/>
                <c:pt idx="0">
                  <c:v>18300</c:v>
                </c:pt>
                <c:pt idx="1">
                  <c:v>54900</c:v>
                </c:pt>
                <c:pt idx="2">
                  <c:v>103700</c:v>
                </c:pt>
                <c:pt idx="3">
                  <c:v>176900</c:v>
                </c:pt>
                <c:pt idx="4">
                  <c:v>280600</c:v>
                </c:pt>
                <c:pt idx="5">
                  <c:v>402600</c:v>
                </c:pt>
                <c:pt idx="6">
                  <c:v>549000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DB7-4AA0-95D6-02E77979D6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5781504"/>
        <c:axId val="165783424"/>
      </c:lineChart>
      <c:catAx>
        <c:axId val="1657815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65783424"/>
        <c:crosses val="autoZero"/>
        <c:auto val="1"/>
        <c:lblAlgn val="ctr"/>
        <c:lblOffset val="100"/>
        <c:tickLblSkip val="1"/>
        <c:noMultiLvlLbl val="0"/>
      </c:catAx>
      <c:valAx>
        <c:axId val="165783424"/>
        <c:scaling>
          <c:orientation val="minMax"/>
        </c:scaling>
        <c:delete val="0"/>
        <c:axPos val="l"/>
        <c:majorGridlines/>
        <c:numFmt formatCode="_-&quot;$&quot;* #,##0_-;\-&quot;$&quot;* #,##0_-;_-&quot;$&quot;* &quot;-&quot;??_-;_-@_-" sourceLinked="1"/>
        <c:majorTickMark val="none"/>
        <c:minorTickMark val="none"/>
        <c:tickLblPos val="nextTo"/>
        <c:crossAx val="16578150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392287632928903"/>
          <c:y val="0.40323508525919333"/>
          <c:w val="8.5804249437789318E-2"/>
          <c:h val="0.20066444417477911"/>
        </c:manualLayout>
      </c:layout>
      <c:overlay val="0"/>
      <c:spPr>
        <a:effectLst>
          <a:glow rad="127000">
            <a:srgbClr val="005073"/>
          </a:glow>
        </a:effectLst>
      </c:spPr>
    </c:legend>
    <c:plotVisOnly val="1"/>
    <c:dispBlanksAs val="gap"/>
    <c:showDLblsOverMax val="0"/>
  </c:chart>
  <c:spPr>
    <a:ln>
      <a:noFill/>
    </a:ln>
  </c:sp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154782</xdr:colOff>
      <xdr:row>25</xdr:row>
      <xdr:rowOff>154782</xdr:rowOff>
    </xdr:from>
    <xdr:to>
      <xdr:col>15</xdr:col>
      <xdr:colOff>47625</xdr:colOff>
      <xdr:row>47</xdr:row>
      <xdr:rowOff>35719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6</xdr:col>
      <xdr:colOff>465181</xdr:colOff>
      <xdr:row>32</xdr:row>
      <xdr:rowOff>152704</xdr:rowOff>
    </xdr:from>
    <xdr:ext cx="3296159" cy="530658"/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 rot="1457134">
          <a:off x="8475706" y="6905929"/>
          <a:ext cx="3296159" cy="530658"/>
        </a:xfrm>
        <a:prstGeom prst="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MX" sz="2800"/>
            <a:t>Gráfica Valor Ganado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117671</xdr:colOff>
      <xdr:row>24</xdr:row>
      <xdr:rowOff>142412</xdr:rowOff>
    </xdr:from>
    <xdr:to>
      <xdr:col>15</xdr:col>
      <xdr:colOff>10514</xdr:colOff>
      <xdr:row>43</xdr:row>
      <xdr:rowOff>159420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13423" displayName="Table13423" ref="D17:O25" totalsRowShown="0" headerRowDxfId="58" dataDxfId="56" headerRowBorderDxfId="57" tableBorderDxfId="55" totalsRowBorderDxfId="54">
  <tableColumns count="12">
    <tableColumn id="1" xr3:uid="{00000000-0010-0000-0000-000001000000}" name="Mes 1" dataDxfId="53"/>
    <tableColumn id="2" xr3:uid="{00000000-0010-0000-0000-000002000000}" name="Mes 2" dataDxfId="52"/>
    <tableColumn id="3" xr3:uid="{00000000-0010-0000-0000-000003000000}" name="Mes 3" dataDxfId="51"/>
    <tableColumn id="4" xr3:uid="{00000000-0010-0000-0000-000004000000}" name="Mes 4" dataDxfId="50"/>
    <tableColumn id="5" xr3:uid="{00000000-0010-0000-0000-000005000000}" name="Mes 5" dataDxfId="49"/>
    <tableColumn id="6" xr3:uid="{00000000-0010-0000-0000-000006000000}" name="Mes 6" dataDxfId="48"/>
    <tableColumn id="7" xr3:uid="{00000000-0010-0000-0000-000007000000}" name="Mes 7" dataDxfId="47"/>
    <tableColumn id="8" xr3:uid="{00000000-0010-0000-0000-000008000000}" name="Mes 8" dataDxfId="46"/>
    <tableColumn id="9" xr3:uid="{00000000-0010-0000-0000-000009000000}" name="Mes 9" dataDxfId="45"/>
    <tableColumn id="10" xr3:uid="{00000000-0010-0000-0000-00000A000000}" name="Mes 10" dataDxfId="44"/>
    <tableColumn id="11" xr3:uid="{00000000-0010-0000-0000-00000B000000}" name="Mes 11" dataDxfId="43"/>
    <tableColumn id="12" xr3:uid="{00000000-0010-0000-0000-00000C000000}" name="Mes 12" dataDxfId="42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e134235" displayName="Table134235" ref="D17:O24" totalsRowShown="0" headerRowDxfId="16" dataDxfId="14" headerRowBorderDxfId="15" tableBorderDxfId="13" totalsRowBorderDxfId="12">
  <tableColumns count="12">
    <tableColumn id="1" xr3:uid="{00000000-0010-0000-0100-000001000000}" name="Mes 1" dataDxfId="11"/>
    <tableColumn id="2" xr3:uid="{00000000-0010-0000-0100-000002000000}" name="Mes 2" dataDxfId="10"/>
    <tableColumn id="3" xr3:uid="{00000000-0010-0000-0100-000003000000}" name="Mes 3" dataDxfId="9"/>
    <tableColumn id="4" xr3:uid="{00000000-0010-0000-0100-000004000000}" name="Mes 4" dataDxfId="8"/>
    <tableColumn id="5" xr3:uid="{00000000-0010-0000-0100-000005000000}" name="Mes 5" dataDxfId="7"/>
    <tableColumn id="6" xr3:uid="{00000000-0010-0000-0100-000006000000}" name="Mes 6" dataDxfId="6"/>
    <tableColumn id="7" xr3:uid="{00000000-0010-0000-0100-000007000000}" name="Mes 7" dataDxfId="5"/>
    <tableColumn id="8" xr3:uid="{00000000-0010-0000-0100-000008000000}" name="Mes 8" dataDxfId="4"/>
    <tableColumn id="9" xr3:uid="{00000000-0010-0000-0100-000009000000}" name="Mes 9" dataDxfId="3"/>
    <tableColumn id="10" xr3:uid="{00000000-0010-0000-0100-00000A000000}" name="Mes 10" dataDxfId="2"/>
    <tableColumn id="11" xr3:uid="{00000000-0010-0000-0100-00000B000000}" name="Mes 11" dataDxfId="1"/>
    <tableColumn id="12" xr3:uid="{00000000-0010-0000-0100-00000C000000}" name="Mes 12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48"/>
  <sheetViews>
    <sheetView showGridLines="0" topLeftCell="A25" zoomScaleNormal="100" workbookViewId="0">
      <selection activeCell="H5" sqref="H5"/>
    </sheetView>
  </sheetViews>
  <sheetFormatPr baseColWidth="10" defaultColWidth="9.109375" defaultRowHeight="14.4" x14ac:dyDescent="0.3"/>
  <cols>
    <col min="2" max="2" width="60.88671875" customWidth="1"/>
    <col min="3" max="3" width="22.6640625" customWidth="1"/>
    <col min="4" max="4" width="9.109375" customWidth="1"/>
    <col min="10" max="10" width="9.109375" customWidth="1"/>
    <col min="12" max="12" width="10.5546875" customWidth="1"/>
    <col min="13" max="13" width="13" customWidth="1"/>
    <col min="14" max="14" width="10.5546875" customWidth="1"/>
    <col min="15" max="15" width="11.33203125" customWidth="1"/>
    <col min="17" max="17" width="10.33203125" bestFit="1" customWidth="1"/>
  </cols>
  <sheetData>
    <row r="1" spans="2:18" ht="15" x14ac:dyDescent="0.35"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2:18" ht="15" x14ac:dyDescent="0.35"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2:18" ht="15" x14ac:dyDescent="0.35"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2:18" ht="22.2" x14ac:dyDescent="0.45">
      <c r="B4" s="10"/>
      <c r="C4" s="10"/>
      <c r="D4" s="12" t="s">
        <v>20</v>
      </c>
      <c r="F4" s="10"/>
      <c r="G4" s="10"/>
      <c r="H4" s="10"/>
      <c r="I4" s="10"/>
      <c r="J4" s="10"/>
      <c r="K4" s="10"/>
    </row>
    <row r="5" spans="2:18" ht="15" x14ac:dyDescent="0.35">
      <c r="B5" s="11"/>
      <c r="C5" s="11"/>
      <c r="D5" s="10"/>
      <c r="E5" s="10"/>
      <c r="F5" s="10"/>
      <c r="G5" s="10"/>
      <c r="H5" s="10"/>
      <c r="I5" s="10"/>
      <c r="J5" s="10"/>
      <c r="K5" s="10"/>
    </row>
    <row r="6" spans="2:18" ht="15" customHeight="1" x14ac:dyDescent="0.35">
      <c r="B6" s="10"/>
      <c r="C6" s="10"/>
      <c r="D6" s="10"/>
      <c r="E6" s="10"/>
      <c r="F6" s="10"/>
      <c r="G6" s="10"/>
      <c r="H6" s="10"/>
      <c r="I6" s="10"/>
      <c r="J6" s="10"/>
      <c r="K6" s="8"/>
      <c r="L6" s="15"/>
      <c r="M6" s="15"/>
      <c r="N6" s="77"/>
      <c r="O6" s="77"/>
      <c r="P6" s="8"/>
    </row>
    <row r="7" spans="2:18" ht="16.5" customHeight="1" x14ac:dyDescent="0.35">
      <c r="B7" s="10"/>
      <c r="C7" s="10"/>
      <c r="D7" s="10"/>
      <c r="E7" s="10"/>
      <c r="F7" s="10"/>
      <c r="G7" s="10"/>
      <c r="H7" s="10"/>
      <c r="I7" s="10"/>
      <c r="J7" s="10"/>
      <c r="K7" s="9"/>
      <c r="L7" s="16"/>
      <c r="M7" s="16"/>
      <c r="N7" s="78"/>
      <c r="O7" s="78"/>
      <c r="P7" s="9"/>
    </row>
    <row r="8" spans="2:18" ht="16.5" customHeight="1" x14ac:dyDescent="0.4">
      <c r="B8" s="85" t="s">
        <v>21</v>
      </c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9"/>
    </row>
    <row r="9" spans="2:18" ht="16.5" customHeight="1" thickBot="1" x14ac:dyDescent="0.35"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Q9" s="9"/>
    </row>
    <row r="10" spans="2:18" ht="16.5" customHeight="1" x14ac:dyDescent="0.3">
      <c r="B10" s="86" t="s">
        <v>22</v>
      </c>
      <c r="C10" s="54" t="s">
        <v>23</v>
      </c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6"/>
      <c r="Q10" s="9"/>
    </row>
    <row r="11" spans="2:18" ht="16.5" customHeight="1" x14ac:dyDescent="0.3">
      <c r="B11" s="87" t="s">
        <v>24</v>
      </c>
      <c r="C11" s="19" t="s">
        <v>25</v>
      </c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57"/>
      <c r="Q11" s="9"/>
    </row>
    <row r="12" spans="2:18" ht="16.5" customHeight="1" thickBot="1" x14ac:dyDescent="0.35">
      <c r="B12" s="88" t="s">
        <v>26</v>
      </c>
      <c r="C12" s="58" t="s">
        <v>27</v>
      </c>
      <c r="D12" s="59"/>
      <c r="E12" s="60" t="s">
        <v>28</v>
      </c>
      <c r="F12" s="61"/>
      <c r="G12" s="62" t="s">
        <v>29</v>
      </c>
      <c r="H12" s="63"/>
      <c r="I12" s="64"/>
      <c r="J12" s="60" t="s">
        <v>30</v>
      </c>
      <c r="K12" s="61"/>
      <c r="L12" s="58" t="s">
        <v>36</v>
      </c>
      <c r="M12" s="65"/>
      <c r="N12" s="66"/>
      <c r="O12" s="67"/>
      <c r="P12" s="9"/>
    </row>
    <row r="13" spans="2:18" ht="16.5" customHeight="1" x14ac:dyDescent="0.3">
      <c r="B13" s="18"/>
      <c r="C13" s="21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9"/>
    </row>
    <row r="14" spans="2:18" ht="16.5" customHeight="1" x14ac:dyDescent="0.35">
      <c r="B14" s="10"/>
      <c r="C14" s="10"/>
      <c r="D14" s="10"/>
      <c r="E14" s="10"/>
      <c r="F14" s="10"/>
      <c r="G14" s="10"/>
      <c r="H14" s="10"/>
      <c r="I14" s="10"/>
      <c r="J14" s="10"/>
      <c r="K14" s="9"/>
      <c r="L14" s="16"/>
      <c r="M14" s="17"/>
      <c r="N14" s="78"/>
      <c r="O14" s="78"/>
      <c r="P14" s="9"/>
      <c r="Q14" s="3"/>
    </row>
    <row r="15" spans="2:18" ht="16.5" customHeight="1" thickBot="1" x14ac:dyDescent="0.4">
      <c r="B15" s="10"/>
      <c r="C15" s="10"/>
      <c r="D15" s="10"/>
      <c r="E15" s="10"/>
      <c r="F15" s="10"/>
      <c r="G15" s="10"/>
      <c r="H15" s="10"/>
      <c r="I15" s="10"/>
      <c r="J15" s="10"/>
      <c r="K15" s="9"/>
      <c r="L15" s="16"/>
      <c r="M15" s="17"/>
      <c r="N15" s="78"/>
      <c r="O15" s="78"/>
      <c r="P15" s="9"/>
      <c r="Q15" s="3"/>
    </row>
    <row r="16" spans="2:18" ht="16.5" customHeight="1" x14ac:dyDescent="0.3">
      <c r="B16" s="37"/>
      <c r="C16" s="38"/>
      <c r="D16" s="75" t="s">
        <v>31</v>
      </c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6"/>
      <c r="P16" s="2"/>
      <c r="R16" s="3"/>
    </row>
    <row r="17" spans="2:15" ht="15" customHeight="1" x14ac:dyDescent="0.3">
      <c r="B17" s="39"/>
      <c r="C17" s="23"/>
      <c r="D17" s="24" t="s">
        <v>7</v>
      </c>
      <c r="E17" s="24" t="s">
        <v>9</v>
      </c>
      <c r="F17" s="24" t="s">
        <v>10</v>
      </c>
      <c r="G17" s="24" t="s">
        <v>11</v>
      </c>
      <c r="H17" s="24" t="s">
        <v>12</v>
      </c>
      <c r="I17" s="24" t="s">
        <v>13</v>
      </c>
      <c r="J17" s="24" t="s">
        <v>14</v>
      </c>
      <c r="K17" s="24" t="s">
        <v>15</v>
      </c>
      <c r="L17" s="24" t="s">
        <v>16</v>
      </c>
      <c r="M17" s="24" t="s">
        <v>17</v>
      </c>
      <c r="N17" s="24" t="s">
        <v>18</v>
      </c>
      <c r="O17" s="40" t="s">
        <v>8</v>
      </c>
    </row>
    <row r="18" spans="2:15" ht="15.75" hidden="1" customHeight="1" thickBot="1" x14ac:dyDescent="0.35">
      <c r="B18" s="41"/>
      <c r="C18" s="18"/>
      <c r="D18" s="4">
        <v>1</v>
      </c>
      <c r="E18" s="5">
        <v>2</v>
      </c>
      <c r="F18" s="5">
        <v>3</v>
      </c>
      <c r="G18" s="5">
        <v>4</v>
      </c>
      <c r="H18" s="5">
        <v>5</v>
      </c>
      <c r="I18" s="5">
        <v>6</v>
      </c>
      <c r="J18" s="5">
        <v>7</v>
      </c>
      <c r="K18" s="5">
        <v>8</v>
      </c>
      <c r="L18" s="5">
        <v>9</v>
      </c>
      <c r="M18" s="5">
        <v>10</v>
      </c>
      <c r="N18" s="5">
        <v>11</v>
      </c>
      <c r="O18" s="6">
        <v>12</v>
      </c>
    </row>
    <row r="19" spans="2:15" ht="15" customHeight="1" x14ac:dyDescent="0.3">
      <c r="B19" s="42" t="s">
        <v>32</v>
      </c>
      <c r="C19" s="24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6"/>
      <c r="O19" s="27"/>
    </row>
    <row r="20" spans="2:15" ht="15" customHeight="1" x14ac:dyDescent="0.3">
      <c r="B20" s="42" t="s">
        <v>33</v>
      </c>
      <c r="C20" s="24" t="s">
        <v>2</v>
      </c>
      <c r="D20" s="45">
        <f>D19</f>
        <v>0</v>
      </c>
      <c r="E20" s="45">
        <f>D19+E19</f>
        <v>0</v>
      </c>
      <c r="F20" s="45">
        <f>E20+F19</f>
        <v>0</v>
      </c>
      <c r="G20" s="45">
        <f>F20+G19</f>
        <v>0</v>
      </c>
      <c r="H20" s="45">
        <f t="shared" ref="H20:O20" si="0">G20+H19</f>
        <v>0</v>
      </c>
      <c r="I20" s="45">
        <f t="shared" si="0"/>
        <v>0</v>
      </c>
      <c r="J20" s="45">
        <f t="shared" si="0"/>
        <v>0</v>
      </c>
      <c r="K20" s="45">
        <f t="shared" si="0"/>
        <v>0</v>
      </c>
      <c r="L20" s="45">
        <f t="shared" si="0"/>
        <v>0</v>
      </c>
      <c r="M20" s="45">
        <f t="shared" si="0"/>
        <v>0</v>
      </c>
      <c r="N20" s="45">
        <f t="shared" si="0"/>
        <v>0</v>
      </c>
      <c r="O20" s="46">
        <f t="shared" si="0"/>
        <v>0</v>
      </c>
    </row>
    <row r="21" spans="2:15" ht="15" customHeight="1" x14ac:dyDescent="0.3">
      <c r="B21" s="42" t="s">
        <v>34</v>
      </c>
      <c r="C21" s="24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9"/>
    </row>
    <row r="22" spans="2:15" x14ac:dyDescent="0.3">
      <c r="B22" s="42" t="s">
        <v>35</v>
      </c>
      <c r="C22" s="24" t="s">
        <v>3</v>
      </c>
      <c r="D22" s="45">
        <f>D21</f>
        <v>0</v>
      </c>
      <c r="E22" s="45">
        <f>D21+E21</f>
        <v>0</v>
      </c>
      <c r="F22" s="45">
        <f>E22+F21</f>
        <v>0</v>
      </c>
      <c r="G22" s="45">
        <f>F22+G21</f>
        <v>0</v>
      </c>
      <c r="H22" s="45">
        <f t="shared" ref="H22:J22" si="1">G22+H21</f>
        <v>0</v>
      </c>
      <c r="I22" s="45">
        <f t="shared" si="1"/>
        <v>0</v>
      </c>
      <c r="J22" s="45">
        <f t="shared" si="1"/>
        <v>0</v>
      </c>
      <c r="K22" s="45">
        <f t="shared" ref="K22" si="2">J22+K21</f>
        <v>0</v>
      </c>
      <c r="L22" s="45">
        <f t="shared" ref="L22" si="3">K22+L21</f>
        <v>0</v>
      </c>
      <c r="M22" s="45">
        <f t="shared" ref="M22" si="4">L22+M21</f>
        <v>0</v>
      </c>
      <c r="N22" s="45">
        <f t="shared" ref="N22" si="5">M22+N21</f>
        <v>0</v>
      </c>
      <c r="O22" s="45">
        <f t="shared" ref="O22" si="6">N22+O21</f>
        <v>0</v>
      </c>
    </row>
    <row r="23" spans="2:15" x14ac:dyDescent="0.3">
      <c r="B23" s="42" t="s">
        <v>42</v>
      </c>
      <c r="C23" s="24" t="s">
        <v>43</v>
      </c>
      <c r="D23" s="68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70"/>
    </row>
    <row r="24" spans="2:15" x14ac:dyDescent="0.3">
      <c r="B24" s="42" t="s">
        <v>1</v>
      </c>
      <c r="C24" s="24"/>
      <c r="D24" s="45">
        <f>D23*$C$26</f>
        <v>0</v>
      </c>
      <c r="E24" s="45">
        <f>E23*$C$26</f>
        <v>0</v>
      </c>
      <c r="F24" s="45">
        <f t="shared" ref="F24:J24" si="7">F23*$C$26</f>
        <v>0</v>
      </c>
      <c r="G24" s="45">
        <f t="shared" si="7"/>
        <v>0</v>
      </c>
      <c r="H24" s="45">
        <f t="shared" si="7"/>
        <v>0</v>
      </c>
      <c r="I24" s="45">
        <f t="shared" si="7"/>
        <v>0</v>
      </c>
      <c r="J24" s="45">
        <f t="shared" si="7"/>
        <v>0</v>
      </c>
      <c r="K24" s="45">
        <f t="shared" ref="K24" si="8">K23*$C$26</f>
        <v>0</v>
      </c>
      <c r="L24" s="45">
        <f t="shared" ref="L24" si="9">L23*$C$26</f>
        <v>0</v>
      </c>
      <c r="M24" s="45">
        <f t="shared" ref="M24" si="10">M23*$C$26</f>
        <v>0</v>
      </c>
      <c r="N24" s="45">
        <f t="shared" ref="N24" si="11">N23*$C$26</f>
        <v>0</v>
      </c>
      <c r="O24" s="45">
        <f t="shared" ref="O24" si="12">O23*$C$26</f>
        <v>0</v>
      </c>
    </row>
    <row r="25" spans="2:15" ht="15" thickBot="1" x14ac:dyDescent="0.35">
      <c r="B25" s="43" t="s">
        <v>5</v>
      </c>
      <c r="C25" s="44" t="s">
        <v>4</v>
      </c>
      <c r="D25" s="45">
        <f>D24</f>
        <v>0</v>
      </c>
      <c r="E25" s="45">
        <f>D24+E24</f>
        <v>0</v>
      </c>
      <c r="F25" s="45">
        <f>E25+F24</f>
        <v>0</v>
      </c>
      <c r="G25" s="45">
        <f>F25+G24</f>
        <v>0</v>
      </c>
      <c r="H25" s="45">
        <f t="shared" ref="H25:J25" si="13">G25+H24</f>
        <v>0</v>
      </c>
      <c r="I25" s="45">
        <f t="shared" si="13"/>
        <v>0</v>
      </c>
      <c r="J25" s="45">
        <f t="shared" si="13"/>
        <v>0</v>
      </c>
      <c r="K25" s="45">
        <f t="shared" ref="K25" si="14">J25+K24</f>
        <v>0</v>
      </c>
      <c r="L25" s="45">
        <f t="shared" ref="L25" si="15">K25+L24</f>
        <v>0</v>
      </c>
      <c r="M25" s="45">
        <f t="shared" ref="M25" si="16">L25+M24</f>
        <v>0</v>
      </c>
      <c r="N25" s="45">
        <f t="shared" ref="N25" si="17">M25+N24</f>
        <v>0</v>
      </c>
      <c r="O25" s="45">
        <f t="shared" ref="O25" si="18">N25+O24</f>
        <v>0</v>
      </c>
    </row>
    <row r="26" spans="2:15" ht="16.8" thickBot="1" x14ac:dyDescent="0.35">
      <c r="D26" s="1" t="s">
        <v>0</v>
      </c>
    </row>
    <row r="27" spans="2:15" ht="16.8" thickBot="1" x14ac:dyDescent="0.35">
      <c r="B27" s="35" t="s">
        <v>19</v>
      </c>
      <c r="C27" s="36"/>
      <c r="D27" s="1"/>
    </row>
    <row r="28" spans="2:15" ht="16.8" thickBot="1" x14ac:dyDescent="0.35">
      <c r="C28" s="13"/>
      <c r="D28" s="1"/>
    </row>
    <row r="29" spans="2:15" x14ac:dyDescent="0.3">
      <c r="B29" s="31" t="s">
        <v>37</v>
      </c>
      <c r="C29" s="32" t="s">
        <v>6</v>
      </c>
    </row>
    <row r="30" spans="2:15" ht="18.75" customHeight="1" x14ac:dyDescent="0.3">
      <c r="B30" s="30" t="s">
        <v>38</v>
      </c>
      <c r="C30" s="45"/>
      <c r="D30" s="7"/>
      <c r="E30" s="7"/>
    </row>
    <row r="31" spans="2:15" ht="30.75" customHeight="1" x14ac:dyDescent="0.3">
      <c r="B31" s="30" t="s">
        <v>52</v>
      </c>
      <c r="C31" s="52"/>
    </row>
    <row r="32" spans="2:15" ht="33" customHeight="1" x14ac:dyDescent="0.3">
      <c r="B32" s="30" t="s">
        <v>53</v>
      </c>
      <c r="C32" s="14"/>
    </row>
    <row r="33" spans="2:3" ht="36" customHeight="1" x14ac:dyDescent="0.3">
      <c r="B33" s="30" t="s">
        <v>39</v>
      </c>
      <c r="C33" s="14"/>
    </row>
    <row r="34" spans="2:3" ht="35.25" customHeight="1" thickBot="1" x14ac:dyDescent="0.35">
      <c r="B34" s="33" t="s">
        <v>54</v>
      </c>
      <c r="C34" s="34"/>
    </row>
    <row r="37" spans="2:3" x14ac:dyDescent="0.3">
      <c r="B37" s="72" t="s">
        <v>45</v>
      </c>
    </row>
    <row r="38" spans="2:3" x14ac:dyDescent="0.3">
      <c r="B38" s="72" t="s">
        <v>44</v>
      </c>
    </row>
    <row r="39" spans="2:3" x14ac:dyDescent="0.3">
      <c r="B39" s="72"/>
    </row>
    <row r="40" spans="2:3" x14ac:dyDescent="0.3">
      <c r="B40" s="72" t="s">
        <v>46</v>
      </c>
    </row>
    <row r="41" spans="2:3" x14ac:dyDescent="0.3">
      <c r="B41" s="72" t="s">
        <v>47</v>
      </c>
    </row>
    <row r="42" spans="2:3" x14ac:dyDescent="0.3">
      <c r="B42" s="72"/>
    </row>
    <row r="43" spans="2:3" x14ac:dyDescent="0.3">
      <c r="B43" s="72" t="s">
        <v>48</v>
      </c>
    </row>
    <row r="44" spans="2:3" x14ac:dyDescent="0.3">
      <c r="B44" s="72" t="s">
        <v>49</v>
      </c>
    </row>
    <row r="45" spans="2:3" x14ac:dyDescent="0.3">
      <c r="B45" s="72"/>
    </row>
    <row r="46" spans="2:3" x14ac:dyDescent="0.3">
      <c r="B46" s="72" t="s">
        <v>50</v>
      </c>
    </row>
    <row r="47" spans="2:3" x14ac:dyDescent="0.3">
      <c r="B47" s="72" t="s">
        <v>51</v>
      </c>
    </row>
    <row r="48" spans="2:3" x14ac:dyDescent="0.3">
      <c r="B48" s="73"/>
    </row>
  </sheetData>
  <mergeCells count="6">
    <mergeCell ref="D16:O16"/>
    <mergeCell ref="N6:O6"/>
    <mergeCell ref="N7:O7"/>
    <mergeCell ref="N14:O14"/>
    <mergeCell ref="N15:O15"/>
    <mergeCell ref="B8:O8"/>
  </mergeCells>
  <conditionalFormatting sqref="D18:D19 D21 D23">
    <cfRule type="expression" dxfId="102" priority="40">
      <formula>IF(ROUND(($N$14-$N$7)/30,0)=1,1,0)</formula>
    </cfRule>
  </conditionalFormatting>
  <conditionalFormatting sqref="E18:E19 E21 E23">
    <cfRule type="expression" dxfId="101" priority="41">
      <formula>IF(ROUND(($N$14-$N$7)/30,0)=2,1,0)</formula>
    </cfRule>
  </conditionalFormatting>
  <conditionalFormatting sqref="F18:F19 N6:N7 N13:N15 M12 N9:N11 F21 F23">
    <cfRule type="expression" dxfId="100" priority="42">
      <formula>IF(ROUND(($N$14-$N$7)/30,0)=3,1,0)</formula>
    </cfRule>
  </conditionalFormatting>
  <conditionalFormatting sqref="G18:G19 G21 G23">
    <cfRule type="expression" dxfId="99" priority="43">
      <formula>IF(ROUND(($N$14-$N$7)/30,0)=4,1,0)</formula>
    </cfRule>
  </conditionalFormatting>
  <conditionalFormatting sqref="H18:H19 H21 H23">
    <cfRule type="expression" dxfId="98" priority="44">
      <formula>IF(ROUND(($N$14-$N$7)/30,0)=5,1,0)</formula>
    </cfRule>
  </conditionalFormatting>
  <conditionalFormatting sqref="I18:I19 I21 I23">
    <cfRule type="expression" dxfId="97" priority="45">
      <formula>IF(ROUND(($N$14-$N$7)/30,0)=6,1,0)</formula>
    </cfRule>
  </conditionalFormatting>
  <conditionalFormatting sqref="J18:J19 J21 J23">
    <cfRule type="expression" dxfId="96" priority="46">
      <formula>IF(ROUND(($N$14-$N$7)/30,0)=7,1,0)</formula>
    </cfRule>
  </conditionalFormatting>
  <conditionalFormatting sqref="K18:K19 K21 K23">
    <cfRule type="expression" dxfId="95" priority="47">
      <formula>IF(ROUND(($N$14-$N$7)/30,0)=8,1,0)</formula>
    </cfRule>
  </conditionalFormatting>
  <conditionalFormatting sqref="L18:L19 L21 L23">
    <cfRule type="expression" dxfId="94" priority="48">
      <formula>IF(ROUND(($N$14-$N$7)/30,0)=9,1,0)</formula>
    </cfRule>
  </conditionalFormatting>
  <conditionalFormatting sqref="M18:M19 M21 M23">
    <cfRule type="expression" dxfId="93" priority="49">
      <formula>IF(ROUND(($N$14-$N$7)/30,0)=10,1,0)</formula>
    </cfRule>
  </conditionalFormatting>
  <conditionalFormatting sqref="N18:N19 N21 N23">
    <cfRule type="expression" dxfId="92" priority="50">
      <formula>IF(ROUND(($N$14-$N$7)/30,0)=11,1,0)</formula>
    </cfRule>
  </conditionalFormatting>
  <conditionalFormatting sqref="O18:O19 O21 O23">
    <cfRule type="expression" dxfId="91" priority="51">
      <formula>IF(ROUND(($N$14-$N$7)/30,0)=12,1,0)</formula>
    </cfRule>
  </conditionalFormatting>
  <conditionalFormatting sqref="E20">
    <cfRule type="expression" dxfId="90" priority="38">
      <formula>IF(ROUND(($N$14-$N$7)/30,0)=2,1,0)</formula>
    </cfRule>
  </conditionalFormatting>
  <conditionalFormatting sqref="D20">
    <cfRule type="expression" dxfId="89" priority="27">
      <formula>IF(ROUND(($N$14-$N$7)/30,0)=1,1,0)</formula>
    </cfRule>
  </conditionalFormatting>
  <conditionalFormatting sqref="F20">
    <cfRule type="expression" dxfId="88" priority="36">
      <formula>IF(ROUND(($N$14-$N$7)/30,0)=3,1,0)</formula>
    </cfRule>
  </conditionalFormatting>
  <conditionalFormatting sqref="G20">
    <cfRule type="expression" dxfId="87" priority="35">
      <formula>IF(ROUND(($N$14-$N$7)/30,0)=4,1,0)</formula>
    </cfRule>
  </conditionalFormatting>
  <conditionalFormatting sqref="H20">
    <cfRule type="expression" dxfId="86" priority="34">
      <formula>IF(ROUND(($N$14-$N$7)/30,0)=5,1,0)</formula>
    </cfRule>
  </conditionalFormatting>
  <conditionalFormatting sqref="I20">
    <cfRule type="expression" dxfId="85" priority="33">
      <formula>IF(ROUND(($N$14-$N$7)/30,0)=6,1,0)</formula>
    </cfRule>
  </conditionalFormatting>
  <conditionalFormatting sqref="J20">
    <cfRule type="expression" dxfId="84" priority="32">
      <formula>IF(ROUND(($N$14-$N$7)/30,0)=7,1,0)</formula>
    </cfRule>
  </conditionalFormatting>
  <conditionalFormatting sqref="K20">
    <cfRule type="expression" dxfId="83" priority="31">
      <formula>IF(ROUND(($N$14-$N$7)/30,0)=8,1,0)</formula>
    </cfRule>
  </conditionalFormatting>
  <conditionalFormatting sqref="L20">
    <cfRule type="expression" dxfId="82" priority="30">
      <formula>IF(ROUND(($N$14-$N$7)/30,0)=9,1,0)</formula>
    </cfRule>
  </conditionalFormatting>
  <conditionalFormatting sqref="M20">
    <cfRule type="expression" dxfId="81" priority="29">
      <formula>IF(ROUND(($N$14-$N$7)/30,0)=10,1,0)</formula>
    </cfRule>
  </conditionalFormatting>
  <conditionalFormatting sqref="N20">
    <cfRule type="expression" dxfId="80" priority="28">
      <formula>IF(ROUND(($N$14-$N$7)/30,0)=11,1,0)</formula>
    </cfRule>
  </conditionalFormatting>
  <conditionalFormatting sqref="O20">
    <cfRule type="expression" dxfId="79" priority="52">
      <formula>IF(ROUND(($N$14-$N$7)/30,0)=12,1,0)</formula>
    </cfRule>
  </conditionalFormatting>
  <conditionalFormatting sqref="E22">
    <cfRule type="expression" dxfId="78" priority="26">
      <formula>IF(ROUND(($N$14-$N$7)/30,0)=2,1,0)</formula>
    </cfRule>
  </conditionalFormatting>
  <conditionalFormatting sqref="D22">
    <cfRule type="expression" dxfId="77" priority="15">
      <formula>IF(ROUND(($N$14-$N$7)/30,0)=1,1,0)</formula>
    </cfRule>
  </conditionalFormatting>
  <conditionalFormatting sqref="F22">
    <cfRule type="expression" dxfId="76" priority="24">
      <formula>IF(ROUND(($N$14-$N$7)/30,0)=3,1,0)</formula>
    </cfRule>
  </conditionalFormatting>
  <conditionalFormatting sqref="G22">
    <cfRule type="expression" dxfId="75" priority="23">
      <formula>IF(ROUND(($N$14-$N$7)/30,0)=4,1,0)</formula>
    </cfRule>
  </conditionalFormatting>
  <conditionalFormatting sqref="H22">
    <cfRule type="expression" dxfId="74" priority="22">
      <formula>IF(ROUND(($N$14-$N$7)/30,0)=5,1,0)</formula>
    </cfRule>
  </conditionalFormatting>
  <conditionalFormatting sqref="I22">
    <cfRule type="expression" dxfId="73" priority="21">
      <formula>IF(ROUND(($N$14-$N$7)/30,0)=6,1,0)</formula>
    </cfRule>
  </conditionalFormatting>
  <conditionalFormatting sqref="J22">
    <cfRule type="expression" dxfId="72" priority="20">
      <formula>IF(ROUND(($N$14-$N$7)/30,0)=7,1,0)</formula>
    </cfRule>
  </conditionalFormatting>
  <conditionalFormatting sqref="D24">
    <cfRule type="expression" dxfId="71" priority="14">
      <formula>IF(ROUND(($N$14-$N$7)/30,0)=1,1,0)</formula>
    </cfRule>
  </conditionalFormatting>
  <conditionalFormatting sqref="E24:J24">
    <cfRule type="expression" dxfId="70" priority="13">
      <formula>IF(ROUND(($N$14-$N$7)/30,0)=1,1,0)</formula>
    </cfRule>
  </conditionalFormatting>
  <conditionalFormatting sqref="K24:O24">
    <cfRule type="expression" dxfId="69" priority="12">
      <formula>IF(ROUND(($N$14-$N$7)/30,0)=1,1,0)</formula>
    </cfRule>
  </conditionalFormatting>
  <conditionalFormatting sqref="E25">
    <cfRule type="expression" dxfId="68" priority="10">
      <formula>IF(ROUND(($N$14-$N$7)/30,0)=2,1,0)</formula>
    </cfRule>
  </conditionalFormatting>
  <conditionalFormatting sqref="D25">
    <cfRule type="expression" dxfId="67" priority="5">
      <formula>IF(ROUND(($N$14-$N$7)/30,0)=1,1,0)</formula>
    </cfRule>
  </conditionalFormatting>
  <conditionalFormatting sqref="F25">
    <cfRule type="expression" dxfId="66" priority="9">
      <formula>IF(ROUND(($N$14-$N$7)/30,0)=3,1,0)</formula>
    </cfRule>
  </conditionalFormatting>
  <conditionalFormatting sqref="G25">
    <cfRule type="expression" dxfId="65" priority="8">
      <formula>IF(ROUND(($N$14-$N$7)/30,0)=4,1,0)</formula>
    </cfRule>
  </conditionalFormatting>
  <conditionalFormatting sqref="H25">
    <cfRule type="expression" dxfId="64" priority="7">
      <formula>IF(ROUND(($N$14-$N$7)/30,0)=5,1,0)</formula>
    </cfRule>
  </conditionalFormatting>
  <conditionalFormatting sqref="I25">
    <cfRule type="expression" dxfId="63" priority="6">
      <formula>IF(ROUND(($N$14-$N$7)/30,0)=6,1,0)</formula>
    </cfRule>
  </conditionalFormatting>
  <conditionalFormatting sqref="K25:O25">
    <cfRule type="expression" dxfId="62" priority="4">
      <formula>IF(ROUND(($N$14-$N$7)/30,0)=7,1,0)</formula>
    </cfRule>
  </conditionalFormatting>
  <conditionalFormatting sqref="K22:O22">
    <cfRule type="expression" dxfId="61" priority="3">
      <formula>IF(ROUND(($N$14-$N$7)/30,0)=7,1,0)</formula>
    </cfRule>
  </conditionalFormatting>
  <conditionalFormatting sqref="C30">
    <cfRule type="expression" dxfId="60" priority="2">
      <formula>IF(ROUND(($N$14-$N$7)/30,0)=1,1,0)</formula>
    </cfRule>
  </conditionalFormatting>
  <conditionalFormatting sqref="C31">
    <cfRule type="expression" dxfId="59" priority="1">
      <formula>IF(ROUND(($N$14-$N$7)/30,0)=1,1,0)</formula>
    </cfRule>
  </conditionalFormatting>
  <pageMargins left="0.7" right="0.7" top="0.75" bottom="0.75" header="0.3" footer="0.3"/>
  <pageSetup scale="49" orientation="portrait" horizontalDpi="1200" verticalDpi="1200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P46"/>
  <sheetViews>
    <sheetView showGridLines="0" tabSelected="1" zoomScaleNormal="100" workbookViewId="0">
      <selection activeCell="C5" sqref="C5"/>
    </sheetView>
  </sheetViews>
  <sheetFormatPr baseColWidth="10" defaultColWidth="9.109375" defaultRowHeight="14.4" x14ac:dyDescent="0.3"/>
  <cols>
    <col min="2" max="2" width="60.6640625" customWidth="1"/>
    <col min="3" max="3" width="22.6640625" customWidth="1"/>
    <col min="4" max="4" width="13" customWidth="1"/>
    <col min="5" max="5" width="11.88671875" customWidth="1"/>
    <col min="6" max="6" width="12.5546875" customWidth="1"/>
    <col min="7" max="7" width="13.109375" customWidth="1"/>
    <col min="8" max="8" width="12.44140625" customWidth="1"/>
    <col min="9" max="9" width="14.109375" customWidth="1"/>
    <col min="10" max="10" width="12" customWidth="1"/>
    <col min="11" max="11" width="14" customWidth="1"/>
    <col min="12" max="13" width="13" customWidth="1"/>
    <col min="14" max="14" width="12.5546875" customWidth="1"/>
    <col min="15" max="15" width="14.109375" customWidth="1"/>
    <col min="17" max="17" width="10.33203125" bestFit="1" customWidth="1"/>
  </cols>
  <sheetData>
    <row r="1" spans="2:16" ht="15" x14ac:dyDescent="0.35"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2:16" ht="15" x14ac:dyDescent="0.35"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2:16" ht="15" x14ac:dyDescent="0.35">
      <c r="B3" s="10"/>
      <c r="C3" s="10"/>
      <c r="D3" s="10"/>
      <c r="E3" s="10"/>
      <c r="F3" s="10"/>
      <c r="G3" s="10"/>
      <c r="H3" s="10"/>
      <c r="I3" s="10"/>
      <c r="J3" s="10"/>
      <c r="K3" s="10"/>
    </row>
    <row r="4" spans="2:16" ht="22.2" x14ac:dyDescent="0.45">
      <c r="B4" s="10"/>
      <c r="C4" s="10"/>
      <c r="D4" s="12" t="s">
        <v>20</v>
      </c>
      <c r="F4" s="10"/>
      <c r="G4" s="10"/>
      <c r="H4" s="10"/>
      <c r="I4" s="10"/>
      <c r="J4" s="10"/>
      <c r="K4" s="10"/>
    </row>
    <row r="5" spans="2:16" ht="15" x14ac:dyDescent="0.35">
      <c r="B5" s="11"/>
      <c r="C5" s="11"/>
      <c r="D5" s="10"/>
      <c r="E5" s="10"/>
      <c r="F5" s="10"/>
      <c r="G5" s="10"/>
      <c r="H5" s="10"/>
      <c r="I5" s="10"/>
      <c r="J5" s="10"/>
      <c r="K5" s="10"/>
    </row>
    <row r="6" spans="2:16" ht="15" x14ac:dyDescent="0.35">
      <c r="B6" s="10"/>
      <c r="C6" s="10"/>
      <c r="D6" s="10"/>
      <c r="E6" s="10"/>
      <c r="F6" s="10"/>
      <c r="G6" s="10"/>
      <c r="H6" s="10"/>
      <c r="I6" s="10"/>
      <c r="J6" s="10"/>
      <c r="K6" s="8"/>
      <c r="L6" s="15"/>
      <c r="M6" s="15"/>
      <c r="N6" s="77"/>
      <c r="O6" s="77"/>
      <c r="P6" s="8"/>
    </row>
    <row r="7" spans="2:16" ht="15" x14ac:dyDescent="0.35">
      <c r="B7" s="10"/>
      <c r="C7" s="10"/>
      <c r="D7" s="10"/>
      <c r="E7" s="10"/>
      <c r="F7" s="10"/>
      <c r="G7" s="10"/>
      <c r="H7" s="10"/>
      <c r="I7" s="10"/>
      <c r="J7" s="10"/>
      <c r="K7" s="9"/>
      <c r="L7" s="16"/>
      <c r="M7" s="16"/>
      <c r="N7" s="78"/>
      <c r="O7" s="78"/>
      <c r="P7" s="9"/>
    </row>
    <row r="8" spans="2:16" ht="21" x14ac:dyDescent="0.4">
      <c r="B8" s="79" t="s">
        <v>21</v>
      </c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9"/>
      <c r="O8" s="79"/>
      <c r="P8" s="9"/>
    </row>
    <row r="9" spans="2:16" ht="15" thickBot="1" x14ac:dyDescent="0.35"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</row>
    <row r="10" spans="2:16" x14ac:dyDescent="0.3">
      <c r="B10" s="53" t="s">
        <v>22</v>
      </c>
      <c r="C10" s="54" t="s">
        <v>58</v>
      </c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6"/>
    </row>
    <row r="11" spans="2:16" x14ac:dyDescent="0.3">
      <c r="B11" s="42" t="s">
        <v>24</v>
      </c>
      <c r="C11" s="19">
        <v>1</v>
      </c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57"/>
    </row>
    <row r="12" spans="2:16" ht="15" thickBot="1" x14ac:dyDescent="0.35">
      <c r="B12" s="43" t="s">
        <v>26</v>
      </c>
      <c r="C12" s="80">
        <v>40695</v>
      </c>
      <c r="D12" s="81"/>
      <c r="E12" s="60" t="s">
        <v>28</v>
      </c>
      <c r="F12" s="61"/>
      <c r="G12" s="80">
        <v>41455</v>
      </c>
      <c r="H12" s="81"/>
      <c r="I12" s="81"/>
      <c r="J12" s="60" t="s">
        <v>30</v>
      </c>
      <c r="K12" s="61"/>
      <c r="L12" s="82">
        <v>40908</v>
      </c>
      <c r="M12" s="83"/>
      <c r="N12" s="83"/>
      <c r="O12" s="84"/>
      <c r="P12" s="9"/>
    </row>
    <row r="13" spans="2:16" x14ac:dyDescent="0.3">
      <c r="B13" s="18"/>
      <c r="C13" s="21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9"/>
    </row>
    <row r="14" spans="2:16" ht="15" x14ac:dyDescent="0.35">
      <c r="B14" s="10"/>
      <c r="C14" s="10"/>
      <c r="D14" s="10"/>
      <c r="E14" s="10"/>
      <c r="F14" s="10"/>
      <c r="G14" s="10"/>
      <c r="H14" s="10"/>
      <c r="I14" s="10"/>
      <c r="J14" s="10"/>
      <c r="K14" s="9"/>
      <c r="L14" s="16"/>
      <c r="M14" s="17"/>
      <c r="N14" s="78"/>
      <c r="O14" s="78"/>
      <c r="P14" s="9"/>
    </row>
    <row r="15" spans="2:16" ht="15.6" thickBot="1" x14ac:dyDescent="0.4">
      <c r="B15" s="10"/>
      <c r="C15" s="10"/>
      <c r="D15" s="10"/>
      <c r="E15" s="10"/>
      <c r="F15" s="10"/>
      <c r="G15" s="10"/>
      <c r="H15" s="10"/>
      <c r="I15" s="10"/>
      <c r="J15" s="10"/>
      <c r="K15" s="9"/>
      <c r="L15" s="16"/>
      <c r="M15" s="17"/>
      <c r="N15" s="78"/>
      <c r="O15" s="78"/>
      <c r="P15" s="9"/>
    </row>
    <row r="16" spans="2:16" x14ac:dyDescent="0.3">
      <c r="B16" s="37"/>
      <c r="C16" s="38"/>
      <c r="D16" s="75" t="s">
        <v>31</v>
      </c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6"/>
      <c r="P16" s="2"/>
    </row>
    <row r="17" spans="2:15" x14ac:dyDescent="0.3">
      <c r="B17" s="39"/>
      <c r="C17" s="23"/>
      <c r="D17" s="24" t="s">
        <v>7</v>
      </c>
      <c r="E17" s="24" t="s">
        <v>9</v>
      </c>
      <c r="F17" s="24" t="s">
        <v>10</v>
      </c>
      <c r="G17" s="24" t="s">
        <v>11</v>
      </c>
      <c r="H17" s="24" t="s">
        <v>12</v>
      </c>
      <c r="I17" s="24" t="s">
        <v>13</v>
      </c>
      <c r="J17" s="24" t="s">
        <v>14</v>
      </c>
      <c r="K17" s="24" t="s">
        <v>15</v>
      </c>
      <c r="L17" s="24" t="s">
        <v>16</v>
      </c>
      <c r="M17" s="24" t="s">
        <v>17</v>
      </c>
      <c r="N17" s="24" t="s">
        <v>18</v>
      </c>
      <c r="O17" s="40" t="s">
        <v>8</v>
      </c>
    </row>
    <row r="18" spans="2:15" x14ac:dyDescent="0.3">
      <c r="B18" s="42" t="s">
        <v>32</v>
      </c>
      <c r="C18" s="24"/>
      <c r="D18" s="45">
        <v>20000</v>
      </c>
      <c r="E18" s="45">
        <v>40000</v>
      </c>
      <c r="F18" s="45">
        <v>60000</v>
      </c>
      <c r="G18" s="45">
        <v>80000</v>
      </c>
      <c r="H18" s="45">
        <v>120000</v>
      </c>
      <c r="I18" s="45">
        <v>140000</v>
      </c>
      <c r="J18" s="45">
        <v>160000</v>
      </c>
      <c r="K18" s="45">
        <v>180000</v>
      </c>
      <c r="L18" s="45">
        <v>180000</v>
      </c>
      <c r="M18" s="45">
        <v>120000</v>
      </c>
      <c r="N18" s="45">
        <v>80000</v>
      </c>
      <c r="O18" s="46">
        <v>40000</v>
      </c>
    </row>
    <row r="19" spans="2:15" x14ac:dyDescent="0.3">
      <c r="B19" s="42" t="s">
        <v>33</v>
      </c>
      <c r="C19" s="24" t="s">
        <v>2</v>
      </c>
      <c r="D19" s="45">
        <f>D18</f>
        <v>20000</v>
      </c>
      <c r="E19" s="45">
        <f>D18+E18</f>
        <v>60000</v>
      </c>
      <c r="F19" s="45">
        <f>E19+F18</f>
        <v>120000</v>
      </c>
      <c r="G19" s="45">
        <f>F19+G18</f>
        <v>200000</v>
      </c>
      <c r="H19" s="45">
        <f t="shared" ref="H19:O19" si="0">G19+H18</f>
        <v>320000</v>
      </c>
      <c r="I19" s="45">
        <f t="shared" si="0"/>
        <v>460000</v>
      </c>
      <c r="J19" s="45">
        <f t="shared" si="0"/>
        <v>620000</v>
      </c>
      <c r="K19" s="45">
        <f t="shared" si="0"/>
        <v>800000</v>
      </c>
      <c r="L19" s="45">
        <f t="shared" si="0"/>
        <v>980000</v>
      </c>
      <c r="M19" s="45">
        <f t="shared" si="0"/>
        <v>1100000</v>
      </c>
      <c r="N19" s="45">
        <f t="shared" si="0"/>
        <v>1180000</v>
      </c>
      <c r="O19" s="46">
        <f t="shared" si="0"/>
        <v>1220000</v>
      </c>
    </row>
    <row r="20" spans="2:15" x14ac:dyDescent="0.3">
      <c r="B20" s="42" t="s">
        <v>34</v>
      </c>
      <c r="C20" s="24"/>
      <c r="D20" s="45">
        <v>20000</v>
      </c>
      <c r="E20" s="45">
        <v>20000</v>
      </c>
      <c r="F20" s="45">
        <v>40000</v>
      </c>
      <c r="G20" s="45">
        <v>60000</v>
      </c>
      <c r="H20" s="45">
        <v>80000</v>
      </c>
      <c r="I20" s="45">
        <v>100000</v>
      </c>
      <c r="J20" s="45">
        <v>150000</v>
      </c>
      <c r="K20" s="45"/>
      <c r="L20" s="45"/>
      <c r="M20" s="45"/>
      <c r="N20" s="45"/>
      <c r="O20" s="46"/>
    </row>
    <row r="21" spans="2:15" x14ac:dyDescent="0.3">
      <c r="B21" s="42" t="s">
        <v>35</v>
      </c>
      <c r="C21" s="24" t="s">
        <v>3</v>
      </c>
      <c r="D21" s="45">
        <f>D20</f>
        <v>20000</v>
      </c>
      <c r="E21" s="45">
        <f>D20+E20</f>
        <v>40000</v>
      </c>
      <c r="F21" s="45">
        <f>E21+F20</f>
        <v>80000</v>
      </c>
      <c r="G21" s="45">
        <f>F21+G20</f>
        <v>140000</v>
      </c>
      <c r="H21" s="45">
        <f t="shared" ref="H21" si="1">G21+H20</f>
        <v>220000</v>
      </c>
      <c r="I21" s="45">
        <f t="shared" ref="I21" si="2">H21+I20</f>
        <v>320000</v>
      </c>
      <c r="J21" s="45">
        <f t="shared" ref="J21" si="3">I21+J20</f>
        <v>470000</v>
      </c>
      <c r="K21" s="45"/>
      <c r="L21" s="45"/>
      <c r="M21" s="45"/>
      <c r="N21" s="45"/>
      <c r="O21" s="46"/>
    </row>
    <row r="22" spans="2:15" x14ac:dyDescent="0.3">
      <c r="B22" s="42" t="s">
        <v>42</v>
      </c>
      <c r="C22" s="24" t="s">
        <v>43</v>
      </c>
      <c r="D22" s="49">
        <v>1.4999999999999999E-2</v>
      </c>
      <c r="E22" s="50">
        <v>0.03</v>
      </c>
      <c r="F22" s="50">
        <v>0.04</v>
      </c>
      <c r="G22" s="50">
        <v>0.06</v>
      </c>
      <c r="H22" s="50">
        <v>8.5000000000000006E-2</v>
      </c>
      <c r="I22" s="50">
        <v>0.1</v>
      </c>
      <c r="J22" s="50">
        <v>0.12</v>
      </c>
      <c r="K22" s="50"/>
      <c r="L22" s="50"/>
      <c r="M22" s="50"/>
      <c r="N22" s="50"/>
      <c r="O22" s="51"/>
    </row>
    <row r="23" spans="2:15" x14ac:dyDescent="0.3">
      <c r="B23" s="42" t="s">
        <v>1</v>
      </c>
      <c r="C23" s="24" t="s">
        <v>40</v>
      </c>
      <c r="D23" s="45">
        <f>D22*$C$26</f>
        <v>18300</v>
      </c>
      <c r="E23" s="45">
        <f>E22*$C$26</f>
        <v>36600</v>
      </c>
      <c r="F23" s="45">
        <f t="shared" ref="F23:J23" si="4">F22*$C$26</f>
        <v>48800</v>
      </c>
      <c r="G23" s="45">
        <f t="shared" si="4"/>
        <v>73200</v>
      </c>
      <c r="H23" s="45">
        <f t="shared" si="4"/>
        <v>103700.00000000001</v>
      </c>
      <c r="I23" s="45">
        <f t="shared" si="4"/>
        <v>122000</v>
      </c>
      <c r="J23" s="45">
        <f t="shared" si="4"/>
        <v>146400</v>
      </c>
      <c r="K23" s="45"/>
      <c r="L23" s="45"/>
      <c r="M23" s="45"/>
      <c r="N23" s="45"/>
      <c r="O23" s="46"/>
    </row>
    <row r="24" spans="2:15" ht="15" thickBot="1" x14ac:dyDescent="0.35">
      <c r="B24" s="43" t="s">
        <v>5</v>
      </c>
      <c r="C24" s="44" t="s">
        <v>4</v>
      </c>
      <c r="D24" s="45">
        <f>D23</f>
        <v>18300</v>
      </c>
      <c r="E24" s="45">
        <f>D23+E23</f>
        <v>54900</v>
      </c>
      <c r="F24" s="45">
        <f>E24+F23</f>
        <v>103700</v>
      </c>
      <c r="G24" s="45">
        <f>F24+G23</f>
        <v>176900</v>
      </c>
      <c r="H24" s="45">
        <f t="shared" ref="H24" si="5">G24+H23</f>
        <v>280600</v>
      </c>
      <c r="I24" s="45">
        <f t="shared" ref="I24" si="6">H24+I23</f>
        <v>402600</v>
      </c>
      <c r="J24" s="45">
        <f t="shared" ref="J24" si="7">I24+J23</f>
        <v>549000</v>
      </c>
      <c r="K24" s="45"/>
      <c r="L24" s="45"/>
      <c r="M24" s="45"/>
      <c r="N24" s="45"/>
      <c r="O24" s="46"/>
    </row>
    <row r="25" spans="2:15" ht="16.8" thickBot="1" x14ac:dyDescent="0.35">
      <c r="D25" s="1" t="s">
        <v>0</v>
      </c>
    </row>
    <row r="26" spans="2:15" ht="16.8" thickBot="1" x14ac:dyDescent="0.35">
      <c r="B26" s="35" t="s">
        <v>41</v>
      </c>
      <c r="C26" s="47">
        <f>O19</f>
        <v>1220000</v>
      </c>
      <c r="D26" s="1"/>
    </row>
    <row r="27" spans="2:15" ht="16.8" thickBot="1" x14ac:dyDescent="0.35">
      <c r="C27" s="13"/>
      <c r="D27" s="1"/>
    </row>
    <row r="28" spans="2:15" x14ac:dyDescent="0.3">
      <c r="B28" s="31" t="s">
        <v>37</v>
      </c>
      <c r="C28" s="32" t="s">
        <v>6</v>
      </c>
    </row>
    <row r="29" spans="2:15" x14ac:dyDescent="0.3">
      <c r="B29" s="30" t="s">
        <v>38</v>
      </c>
      <c r="C29" s="45">
        <f>J24-J21</f>
        <v>79000</v>
      </c>
      <c r="D29" s="7"/>
      <c r="E29" s="7"/>
    </row>
    <row r="30" spans="2:15" ht="25.2" x14ac:dyDescent="0.3">
      <c r="B30" s="30" t="s">
        <v>55</v>
      </c>
      <c r="C30" s="52">
        <f>J24-J19</f>
        <v>-71000</v>
      </c>
    </row>
    <row r="31" spans="2:15" ht="25.2" x14ac:dyDescent="0.3">
      <c r="B31" s="30" t="s">
        <v>56</v>
      </c>
      <c r="C31" s="14">
        <f>(J24/J21)</f>
        <v>1.1680851063829787</v>
      </c>
    </row>
    <row r="32" spans="2:15" ht="25.2" x14ac:dyDescent="0.3">
      <c r="B32" s="30" t="s">
        <v>39</v>
      </c>
      <c r="C32" s="14">
        <f>J24/J19</f>
        <v>0.88548387096774195</v>
      </c>
    </row>
    <row r="33" spans="2:3" ht="25.8" thickBot="1" x14ac:dyDescent="0.35">
      <c r="B33" s="33" t="s">
        <v>57</v>
      </c>
      <c r="C33" s="34">
        <f>C26/C31</f>
        <v>1044444.4444444445</v>
      </c>
    </row>
    <row r="35" spans="2:3" x14ac:dyDescent="0.3">
      <c r="B35" s="48"/>
    </row>
    <row r="36" spans="2:3" x14ac:dyDescent="0.3">
      <c r="B36" s="71" t="s">
        <v>45</v>
      </c>
    </row>
    <row r="37" spans="2:3" x14ac:dyDescent="0.3">
      <c r="B37" s="72" t="s">
        <v>44</v>
      </c>
    </row>
    <row r="38" spans="2:3" x14ac:dyDescent="0.3">
      <c r="B38" s="74"/>
    </row>
    <row r="39" spans="2:3" x14ac:dyDescent="0.3">
      <c r="B39" s="72" t="s">
        <v>46</v>
      </c>
    </row>
    <row r="40" spans="2:3" x14ac:dyDescent="0.3">
      <c r="B40" s="72" t="s">
        <v>47</v>
      </c>
    </row>
    <row r="41" spans="2:3" x14ac:dyDescent="0.3">
      <c r="B41" s="72"/>
    </row>
    <row r="42" spans="2:3" x14ac:dyDescent="0.3">
      <c r="B42" s="72" t="s">
        <v>48</v>
      </c>
    </row>
    <row r="43" spans="2:3" x14ac:dyDescent="0.3">
      <c r="B43" s="72" t="s">
        <v>49</v>
      </c>
    </row>
    <row r="44" spans="2:3" x14ac:dyDescent="0.3">
      <c r="B44" s="72"/>
    </row>
    <row r="45" spans="2:3" x14ac:dyDescent="0.3">
      <c r="B45" s="72" t="s">
        <v>50</v>
      </c>
    </row>
    <row r="46" spans="2:3" x14ac:dyDescent="0.3">
      <c r="B46" s="72" t="s">
        <v>51</v>
      </c>
    </row>
  </sheetData>
  <mergeCells count="9">
    <mergeCell ref="D16:O16"/>
    <mergeCell ref="C12:D12"/>
    <mergeCell ref="G12:I12"/>
    <mergeCell ref="L12:O12"/>
    <mergeCell ref="N6:O6"/>
    <mergeCell ref="N7:O7"/>
    <mergeCell ref="B8:O8"/>
    <mergeCell ref="N14:O14"/>
    <mergeCell ref="N15:O15"/>
  </mergeCells>
  <pageMargins left="0.7" right="0.7" top="0.75" bottom="0.75" header="0.3" footer="0.3"/>
  <pageSetup scale="48" orientation="portrait" horizontalDpi="1200" verticalDpi="1200" r:id="rId1"/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5" id="{57CF2988-7FB5-410E-944E-82F3EB809D56}">
            <xm:f>IF(ROUND(('Plantilla EVM'!$N$14-'Plantilla EVM'!$N$7)/30,0)=1,1,0)</xm:f>
            <x14:dxf>
              <fill>
                <patternFill>
                  <bgColor theme="9" tint="-0.24994659260841701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D18</xm:sqref>
        </x14:conditionalFormatting>
        <x14:conditionalFormatting xmlns:xm="http://schemas.microsoft.com/office/excel/2006/main">
          <x14:cfRule type="expression" priority="36" id="{F078DB2C-4378-4902-AD0F-907A49BD1C29}">
            <xm:f>IF(ROUND(('Plantilla EVM'!$N$14-'Plantilla EVM'!$N$7)/30,0)=2,1,0)</xm:f>
            <x14:dxf>
              <fill>
                <patternFill>
                  <bgColor theme="9" tint="-0.24994659260841701"/>
                </patternFill>
              </fill>
            </x14:dxf>
          </x14:cfRule>
          <xm:sqref>E18</xm:sqref>
        </x14:conditionalFormatting>
        <x14:conditionalFormatting xmlns:xm="http://schemas.microsoft.com/office/excel/2006/main">
          <x14:cfRule type="expression" priority="37" id="{A68BB364-EFFD-4129-B986-07E903CE6603}">
            <xm:f>IF(ROUND(('Plantilla EVM'!$N$14-'Plantilla EVM'!$N$7)/30,0)=3,1,0)</xm:f>
            <x14:dxf>
              <fill>
                <patternFill>
                  <bgColor theme="9" tint="-0.24994659260841701"/>
                </patternFill>
              </fill>
            </x14:dxf>
          </x14:cfRule>
          <xm:sqref>F18 N13:N15 N9:N11</xm:sqref>
        </x14:conditionalFormatting>
        <x14:conditionalFormatting xmlns:xm="http://schemas.microsoft.com/office/excel/2006/main">
          <x14:cfRule type="expression" priority="38" id="{56B15D00-A6CA-426D-A8C2-CBFCE0F38803}">
            <xm:f>IF(ROUND(('Plantilla EVM'!$N$14-'Plantilla EVM'!$N$7)/30,0)=4,1,0)</xm:f>
            <x14:dxf>
              <fill>
                <patternFill>
                  <bgColor theme="9" tint="-0.24994659260841701"/>
                </patternFill>
              </fill>
            </x14:dxf>
          </x14:cfRule>
          <xm:sqref>G18</xm:sqref>
        </x14:conditionalFormatting>
        <x14:conditionalFormatting xmlns:xm="http://schemas.microsoft.com/office/excel/2006/main">
          <x14:cfRule type="expression" priority="39" id="{376D8E85-3E67-4F7A-84B7-F61B2E5E7A70}">
            <xm:f>IF(ROUND(('Plantilla EVM'!$N$14-'Plantilla EVM'!$N$7)/30,0)=5,1,0)</xm:f>
            <x14:dxf>
              <fill>
                <patternFill>
                  <bgColor theme="9" tint="-0.24994659260841701"/>
                </patternFill>
              </fill>
            </x14:dxf>
          </x14:cfRule>
          <xm:sqref>H18</xm:sqref>
        </x14:conditionalFormatting>
        <x14:conditionalFormatting xmlns:xm="http://schemas.microsoft.com/office/excel/2006/main">
          <x14:cfRule type="expression" priority="40" id="{0E0D8075-710E-4AB3-89DF-27F7AA806BBA}">
            <xm:f>IF(ROUND(('Plantilla EVM'!$N$14-'Plantilla EVM'!$N$7)/30,0)=6,1,0)</xm:f>
            <x14:dxf>
              <fill>
                <patternFill>
                  <bgColor theme="9" tint="-0.24994659260841701"/>
                </patternFill>
              </fill>
            </x14:dxf>
          </x14:cfRule>
          <xm:sqref>I18</xm:sqref>
        </x14:conditionalFormatting>
        <x14:conditionalFormatting xmlns:xm="http://schemas.microsoft.com/office/excel/2006/main">
          <x14:cfRule type="expression" priority="41" id="{334870E8-41AB-4449-B9A0-259ECD3D973D}">
            <xm:f>IF(ROUND(('Plantilla EVM'!$N$14-'Plantilla EVM'!$N$7)/30,0)=7,1,0)</xm:f>
            <x14:dxf>
              <fill>
                <patternFill>
                  <bgColor theme="9" tint="-0.24994659260841701"/>
                </patternFill>
              </fill>
            </x14:dxf>
          </x14:cfRule>
          <xm:sqref>J18</xm:sqref>
        </x14:conditionalFormatting>
        <x14:conditionalFormatting xmlns:xm="http://schemas.microsoft.com/office/excel/2006/main">
          <x14:cfRule type="expression" priority="42" id="{70D308A2-3ABB-4769-BAF3-975DFA09E248}">
            <xm:f>IF(ROUND(('Plantilla EVM'!$N$14-'Plantilla EVM'!$N$7)/30,0)=8,1,0)</xm:f>
            <x14:dxf>
              <fill>
                <patternFill>
                  <bgColor theme="9" tint="-0.24994659260841701"/>
                </patternFill>
              </fill>
            </x14:dxf>
          </x14:cfRule>
          <xm:sqref>K18</xm:sqref>
        </x14:conditionalFormatting>
        <x14:conditionalFormatting xmlns:xm="http://schemas.microsoft.com/office/excel/2006/main">
          <x14:cfRule type="expression" priority="43" id="{3556192B-F580-4049-BF69-822BBB035E93}">
            <xm:f>IF(ROUND(('Plantilla EVM'!$N$14-'Plantilla EVM'!$N$7)/30,0)=9,1,0)</xm:f>
            <x14:dxf>
              <fill>
                <patternFill>
                  <bgColor theme="9" tint="-0.24994659260841701"/>
                </patternFill>
              </fill>
            </x14:dxf>
          </x14:cfRule>
          <xm:sqref>L18</xm:sqref>
        </x14:conditionalFormatting>
        <x14:conditionalFormatting xmlns:xm="http://schemas.microsoft.com/office/excel/2006/main">
          <x14:cfRule type="expression" priority="44" id="{A26BA904-8A88-4F23-9948-C28492D518A3}">
            <xm:f>IF(ROUND(('Plantilla EVM'!$N$14-'Plantilla EVM'!$N$7)/30,0)=10,1,0)</xm:f>
            <x14:dxf>
              <fill>
                <patternFill>
                  <bgColor theme="9" tint="-0.24994659260841701"/>
                </patternFill>
              </fill>
            </x14:dxf>
          </x14:cfRule>
          <xm:sqref>M18</xm:sqref>
        </x14:conditionalFormatting>
        <x14:conditionalFormatting xmlns:xm="http://schemas.microsoft.com/office/excel/2006/main">
          <x14:cfRule type="expression" priority="45" id="{183F78BD-6B0F-40A5-BC77-2FF9A37A85B8}">
            <xm:f>IF(ROUND(('Plantilla EVM'!$N$14-'Plantilla EVM'!$N$7)/30,0)=11,1,0)</xm:f>
            <x14:dxf>
              <fill>
                <patternFill>
                  <bgColor theme="9" tint="-0.24994659260841701"/>
                </patternFill>
              </fill>
            </x14:dxf>
          </x14:cfRule>
          <xm:sqref>N18</xm:sqref>
        </x14:conditionalFormatting>
        <x14:conditionalFormatting xmlns:xm="http://schemas.microsoft.com/office/excel/2006/main">
          <x14:cfRule type="expression" priority="46" id="{8CDEC9E1-38D9-4267-B3A1-0E5EC0B96A28}">
            <xm:f>IF(ROUND(('Plantilla EVM'!$N$14-'Plantilla EVM'!$N$7)/30,0)=12,1,0)</xm:f>
            <x14:dxf>
              <fill>
                <patternFill>
                  <bgColor theme="9" tint="-0.24994659260841701"/>
                </patternFill>
              </fill>
            </x14:dxf>
          </x14:cfRule>
          <xm:sqref>O18</xm:sqref>
        </x14:conditionalFormatting>
        <x14:conditionalFormatting xmlns:xm="http://schemas.microsoft.com/office/excel/2006/main">
          <x14:cfRule type="expression" priority="47" id="{3EEC664A-3D8A-43DE-907C-6344FAD6C291}">
            <xm:f>IF(ROUND(('Plantilla EVM'!$N$14-'Plantilla EVM'!$N$7)/30,0)=3,1,0)</xm:f>
            <x14:dxf>
              <fill>
                <patternFill>
                  <bgColor theme="9" tint="-0.24994659260841701"/>
                </patternFill>
              </fill>
            </x14:dxf>
          </x14:cfRule>
          <xm:sqref>N6:N7</xm:sqref>
        </x14:conditionalFormatting>
        <x14:conditionalFormatting xmlns:xm="http://schemas.microsoft.com/office/excel/2006/main">
          <x14:cfRule type="expression" priority="8" id="{F2987C56-1173-4CC0-B1A8-9051F0BF6D0A}">
            <xm:f>IF(ROUND(('Plantilla EVM'!$N$14-'Plantilla EVM'!$N$7)/30,0)=2,1,0)</xm:f>
            <x14:dxf>
              <fill>
                <patternFill>
                  <bgColor theme="9" tint="-0.24994659260841701"/>
                </patternFill>
              </fill>
            </x14:dxf>
          </x14:cfRule>
          <xm:sqref>E24</xm:sqref>
        </x14:conditionalFormatting>
        <x14:conditionalFormatting xmlns:xm="http://schemas.microsoft.com/office/excel/2006/main">
          <x14:cfRule type="expression" priority="12" id="{7365B573-2956-4977-8E95-2467D0E20A03}">
            <xm:f>IF(ROUND(('Plantilla EVM'!$N$14-'Plantilla EVM'!$N$7)/30,0)=1,1,0)</xm:f>
            <x14:dxf>
              <fill>
                <patternFill>
                  <bgColor theme="9" tint="-0.24994659260841701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D19:D23</xm:sqref>
        </x14:conditionalFormatting>
        <x14:conditionalFormatting xmlns:xm="http://schemas.microsoft.com/office/excel/2006/main">
          <x14:cfRule type="expression" priority="11" id="{B2AC0D55-CA15-4305-ACCA-279A74C4193D}">
            <xm:f>IF(ROUND(('Plantilla EVM'!$N$14-'Plantilla EVM'!$N$7)/30,0)=12,1,0)</xm:f>
            <x14:dxf>
              <fill>
                <patternFill>
                  <bgColor theme="9" tint="-0.24994659260841701"/>
                </patternFill>
              </fill>
            </x14:dxf>
          </x14:cfRule>
          <xm:sqref>C26</xm:sqref>
        </x14:conditionalFormatting>
        <x14:conditionalFormatting xmlns:xm="http://schemas.microsoft.com/office/excel/2006/main">
          <x14:cfRule type="expression" priority="10" id="{3950A3DE-C0C4-476C-B5C4-F1E18EE66512}">
            <xm:f>IF(ROUND(('Plantilla EVM'!$N$14-'Plantilla EVM'!$N$7)/30,0)=1,1,0)</xm:f>
            <x14:dxf>
              <fill>
                <patternFill>
                  <bgColor theme="9" tint="-0.24994659260841701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E23:J23</xm:sqref>
        </x14:conditionalFormatting>
        <x14:conditionalFormatting xmlns:xm="http://schemas.microsoft.com/office/excel/2006/main">
          <x14:cfRule type="expression" priority="3" id="{C030ECF9-7283-4009-80E5-67EADCFD5694}">
            <xm:f>IF(ROUND(('Plantilla EVM'!$N$14-'Plantilla EVM'!$N$7)/30,0)=1,1,0)</xm:f>
            <x14:dxf>
              <fill>
                <patternFill>
                  <bgColor theme="9" tint="-0.24994659260841701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D24</xm:sqref>
        </x14:conditionalFormatting>
        <x14:conditionalFormatting xmlns:xm="http://schemas.microsoft.com/office/excel/2006/main">
          <x14:cfRule type="expression" priority="7" id="{8A9024E2-D6B0-490D-BAB4-6ADB6677B008}">
            <xm:f>IF(ROUND(('Plantilla EVM'!$N$14-'Plantilla EVM'!$N$7)/30,0)=3,1,0)</xm:f>
            <x14:dxf>
              <fill>
                <patternFill>
                  <bgColor theme="9" tint="-0.24994659260841701"/>
                </patternFill>
              </fill>
            </x14:dxf>
          </x14:cfRule>
          <xm:sqref>F24</xm:sqref>
        </x14:conditionalFormatting>
        <x14:conditionalFormatting xmlns:xm="http://schemas.microsoft.com/office/excel/2006/main">
          <x14:cfRule type="expression" priority="6" id="{2F4DA699-4D0D-4602-990E-05269192190F}">
            <xm:f>IF(ROUND(('Plantilla EVM'!$N$14-'Plantilla EVM'!$N$7)/30,0)=4,1,0)</xm:f>
            <x14:dxf>
              <fill>
                <patternFill>
                  <bgColor theme="9" tint="-0.24994659260841701"/>
                </patternFill>
              </fill>
            </x14:dxf>
          </x14:cfRule>
          <xm:sqref>G24</xm:sqref>
        </x14:conditionalFormatting>
        <x14:conditionalFormatting xmlns:xm="http://schemas.microsoft.com/office/excel/2006/main">
          <x14:cfRule type="expression" priority="5" id="{8A2AF2A4-F8A3-4B04-82BB-E1B08184D056}">
            <xm:f>IF(ROUND(('Plantilla EVM'!$N$14-'Plantilla EVM'!$N$7)/30,0)=5,1,0)</xm:f>
            <x14:dxf>
              <fill>
                <patternFill>
                  <bgColor theme="9" tint="-0.24994659260841701"/>
                </patternFill>
              </fill>
            </x14:dxf>
          </x14:cfRule>
          <xm:sqref>H24</xm:sqref>
        </x14:conditionalFormatting>
        <x14:conditionalFormatting xmlns:xm="http://schemas.microsoft.com/office/excel/2006/main">
          <x14:cfRule type="expression" priority="4" id="{905A5014-9480-44A5-8E27-D84768B77649}">
            <xm:f>IF(ROUND(('Plantilla EVM'!$N$14-'Plantilla EVM'!$N$7)/30,0)=6,1,0)</xm:f>
            <x14:dxf>
              <fill>
                <patternFill>
                  <bgColor theme="9" tint="-0.24994659260841701"/>
                </patternFill>
              </fill>
            </x14:dxf>
          </x14:cfRule>
          <xm:sqref>I24</xm:sqref>
        </x14:conditionalFormatting>
        <x14:conditionalFormatting xmlns:xm="http://schemas.microsoft.com/office/excel/2006/main">
          <x14:cfRule type="expression" priority="48" id="{4F57120E-0E02-4B3E-B696-E590BF72A499}">
            <xm:f>IF(ROUND(('Plantilla EVM'!$N$14-'Plantilla EVM'!$N$7)/30,0)=7,1,0)</xm:f>
            <x14:dxf>
              <fill>
                <patternFill>
                  <bgColor theme="9" tint="-0.24994659260841701"/>
                </patternFill>
              </fill>
            </x14:dxf>
          </x14:cfRule>
          <xm:sqref>J24</xm:sqref>
        </x14:conditionalFormatting>
        <x14:conditionalFormatting xmlns:xm="http://schemas.microsoft.com/office/excel/2006/main">
          <x14:cfRule type="expression" priority="2" id="{20321994-0A81-49FC-9B25-897B8CC60E3E}">
            <xm:f>IF(ROUND(('Plantilla EVM'!$N$14-'Plantilla EVM'!$N$7)/30,0)=1,1,0)</xm:f>
            <x14:dxf>
              <fill>
                <patternFill>
                  <bgColor theme="9" tint="-0.24994659260841701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C29</xm:sqref>
        </x14:conditionalFormatting>
        <x14:conditionalFormatting xmlns:xm="http://schemas.microsoft.com/office/excel/2006/main">
          <x14:cfRule type="expression" priority="1" id="{92BC0F73-F623-43B8-B6E6-FF4B316471D3}">
            <xm:f>IF(ROUND(('Plantilla EVM'!$N$14-'Plantilla EVM'!$N$7)/30,0)=1,1,0)</xm:f>
            <x14:dxf>
              <fill>
                <patternFill>
                  <bgColor theme="9" tint="-0.24994659260841701"/>
                </patternFill>
              </fill>
              <border>
                <left style="thin">
                  <color auto="1"/>
                </left>
                <right style="thin">
                  <color auto="1"/>
                </right>
                <top style="thin">
                  <color auto="1"/>
                </top>
                <bottom style="thin">
                  <color auto="1"/>
                </bottom>
                <vertical/>
                <horizontal/>
              </border>
            </x14:dxf>
          </x14:cfRule>
          <xm:sqref>C30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EVM</vt:lpstr>
      <vt:lpstr>Ejemplo</vt:lpstr>
    </vt:vector>
  </TitlesOfParts>
  <Company>care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Cupa</dc:creator>
  <cp:lastModifiedBy>Martin Ramirez Nicolas</cp:lastModifiedBy>
  <cp:lastPrinted>2012-05-23T16:28:30Z</cp:lastPrinted>
  <dcterms:created xsi:type="dcterms:W3CDTF">2011-05-27T04:00:15Z</dcterms:created>
  <dcterms:modified xsi:type="dcterms:W3CDTF">2026-04-11T20:46:12Z</dcterms:modified>
</cp:coreProperties>
</file>